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84" windowWidth="19140" windowHeight="11580" tabRatio="922" firstSheet="12" activeTab="21"/>
  </bookViews>
  <sheets>
    <sheet name="Input" sheetId="15" r:id="rId1"/>
    <sheet name="Output" sheetId="16" r:id="rId2"/>
    <sheet name="Document Sources and Data" sheetId="1" r:id="rId3"/>
    <sheet name="GIS Sources and Data" sheetId="2" r:id="rId4"/>
    <sheet name="Physical Supply by HUC 8 Detail" sheetId="3" r:id="rId5"/>
    <sheet name="Physical Supply by HUC 8" sheetId="4" r:id="rId6"/>
    <sheet name="Water Use Current Detail" sheetId="5" r:id="rId7"/>
    <sheet name="Water Use Current M&amp;I" sheetId="17" r:id="rId8"/>
    <sheet name="Water Use Current Agriculture" sheetId="20" r:id="rId9"/>
    <sheet name="Water Use Current Thermo" sheetId="12" r:id="rId10"/>
    <sheet name="Current Groundwater Detail" sheetId="6" r:id="rId11"/>
    <sheet name="Current Groundwater Pumping" sheetId="14" r:id="rId12"/>
    <sheet name="Water Use Future Detail" sheetId="7" r:id="rId13"/>
    <sheet name="Water Use Future M&amp;I" sheetId="18" r:id="rId14"/>
    <sheet name="Water Use Future Agriculture" sheetId="21" r:id="rId15"/>
    <sheet name="Recharge Detail" sheetId="8" r:id="rId16"/>
    <sheet name="Recharge" sheetId="9" r:id="rId17"/>
    <sheet name="Storage Details" sheetId="10" r:id="rId18"/>
    <sheet name="Storage" sheetId="11" r:id="rId19"/>
    <sheet name="Species_Details" sheetId="19" r:id="rId20"/>
    <sheet name="Species" sheetId="13" r:id="rId21"/>
    <sheet name="Metrics" sheetId="22" r:id="rId22"/>
  </sheets>
  <calcPr calcId="145621"/>
</workbook>
</file>

<file path=xl/calcChain.xml><?xml version="1.0" encoding="utf-8"?>
<calcChain xmlns="http://schemas.openxmlformats.org/spreadsheetml/2006/main">
  <c r="M6" i="16" l="1"/>
  <c r="M7" i="16"/>
  <c r="M8" i="16"/>
  <c r="M9" i="16"/>
  <c r="M10" i="16"/>
  <c r="M11" i="16"/>
  <c r="M12" i="16"/>
  <c r="M13" i="16"/>
  <c r="M14" i="16"/>
  <c r="M15" i="16"/>
  <c r="M16" i="16"/>
  <c r="M17" i="16"/>
  <c r="M18" i="16"/>
  <c r="M19" i="16"/>
  <c r="M20" i="16"/>
  <c r="M21" i="16"/>
  <c r="M22" i="16"/>
  <c r="M23" i="16"/>
  <c r="M24" i="16"/>
  <c r="M25" i="16"/>
  <c r="M26" i="16"/>
  <c r="M27" i="16"/>
  <c r="M28" i="16"/>
  <c r="M29" i="16"/>
  <c r="M30" i="16"/>
  <c r="M31" i="16"/>
  <c r="M32" i="16"/>
  <c r="M33" i="16"/>
  <c r="M34" i="16"/>
  <c r="M35" i="16"/>
  <c r="M36" i="16"/>
  <c r="M37" i="16"/>
  <c r="M38" i="16"/>
  <c r="M39" i="16"/>
  <c r="M40" i="16"/>
  <c r="M41" i="16"/>
  <c r="M42" i="16"/>
  <c r="M43" i="16"/>
  <c r="M44" i="16"/>
  <c r="M45" i="16"/>
  <c r="M46" i="16"/>
  <c r="M47" i="16"/>
  <c r="M48" i="16"/>
  <c r="M49" i="16"/>
  <c r="M50" i="16"/>
  <c r="M51" i="16"/>
  <c r="M52" i="16"/>
  <c r="M53" i="16"/>
  <c r="M54" i="16"/>
  <c r="M55" i="16"/>
  <c r="M56" i="16"/>
  <c r="M57" i="16"/>
  <c r="M58" i="16"/>
  <c r="M59" i="16"/>
  <c r="M60" i="16"/>
  <c r="M61" i="16"/>
  <c r="M62" i="16"/>
  <c r="M63" i="16"/>
  <c r="M64" i="16"/>
  <c r="M65" i="16"/>
  <c r="M66" i="16"/>
  <c r="M67" i="16"/>
  <c r="M68" i="16"/>
  <c r="M69" i="16"/>
  <c r="M70" i="16"/>
  <c r="M71" i="16"/>
  <c r="M72" i="16"/>
  <c r="M73" i="16"/>
  <c r="M74" i="16"/>
  <c r="M75" i="16"/>
  <c r="M76" i="16"/>
  <c r="M5" i="16"/>
  <c r="I6" i="16"/>
  <c r="I7" i="16"/>
  <c r="I8" i="16"/>
  <c r="I9" i="16"/>
  <c r="I10" i="16"/>
  <c r="I11" i="16"/>
  <c r="I12" i="16"/>
  <c r="I13" i="16"/>
  <c r="I14" i="16"/>
  <c r="I15" i="16"/>
  <c r="I16" i="16"/>
  <c r="I17" i="16"/>
  <c r="I18" i="16"/>
  <c r="I19" i="16"/>
  <c r="I20" i="16"/>
  <c r="I21" i="16"/>
  <c r="I22" i="16"/>
  <c r="I23" i="16"/>
  <c r="I24" i="16"/>
  <c r="I25" i="16"/>
  <c r="I26" i="16"/>
  <c r="I27" i="16"/>
  <c r="I28" i="16"/>
  <c r="I29" i="16"/>
  <c r="I30" i="16"/>
  <c r="I31" i="16"/>
  <c r="I32" i="16"/>
  <c r="I33" i="16"/>
  <c r="I34" i="16"/>
  <c r="I35" i="16"/>
  <c r="I36" i="16"/>
  <c r="I37" i="16"/>
  <c r="I38" i="16"/>
  <c r="I39" i="16"/>
  <c r="I40" i="16"/>
  <c r="I41" i="16"/>
  <c r="I42" i="16"/>
  <c r="I43" i="16"/>
  <c r="I44" i="16"/>
  <c r="I45" i="16"/>
  <c r="I46" i="16"/>
  <c r="I47" i="16"/>
  <c r="I48" i="16"/>
  <c r="I49" i="16"/>
  <c r="I50" i="16"/>
  <c r="I51" i="16"/>
  <c r="I52" i="16"/>
  <c r="I53" i="16"/>
  <c r="I54" i="16"/>
  <c r="I55" i="16"/>
  <c r="I56" i="16"/>
  <c r="I57" i="16"/>
  <c r="I58" i="16"/>
  <c r="I59" i="16"/>
  <c r="I60" i="16"/>
  <c r="I61" i="16"/>
  <c r="I62" i="16"/>
  <c r="I63" i="16"/>
  <c r="I64" i="16"/>
  <c r="I65" i="16"/>
  <c r="I66" i="16"/>
  <c r="I67" i="16"/>
  <c r="I68" i="16"/>
  <c r="I69" i="16"/>
  <c r="I70" i="16"/>
  <c r="I71" i="16"/>
  <c r="I72" i="16"/>
  <c r="I73" i="16"/>
  <c r="I74" i="16"/>
  <c r="I75" i="16"/>
  <c r="I76" i="16"/>
  <c r="I5" i="16"/>
  <c r="J5" i="20" l="1"/>
  <c r="M5" i="20" s="1"/>
  <c r="J6" i="20"/>
  <c r="M6" i="20" s="1"/>
  <c r="J7" i="20"/>
  <c r="M7" i="20" s="1"/>
  <c r="J8" i="20"/>
  <c r="M8" i="20" s="1"/>
  <c r="J9" i="20"/>
  <c r="M9" i="20" s="1"/>
  <c r="J10" i="20"/>
  <c r="M10" i="20" s="1"/>
  <c r="J11" i="20"/>
  <c r="M11" i="20" s="1"/>
  <c r="J12" i="20"/>
  <c r="M12" i="20" s="1"/>
  <c r="J13" i="20"/>
  <c r="M13" i="20" s="1"/>
  <c r="J14" i="20"/>
  <c r="M14" i="20" s="1"/>
  <c r="J15" i="20"/>
  <c r="M15" i="20" s="1"/>
  <c r="J16" i="20"/>
  <c r="M16" i="20" s="1"/>
  <c r="J17" i="20"/>
  <c r="M17" i="20" s="1"/>
  <c r="J18" i="20"/>
  <c r="M18" i="20" s="1"/>
  <c r="J19" i="20"/>
  <c r="M19" i="20" s="1"/>
  <c r="J20" i="20"/>
  <c r="M20" i="20" s="1"/>
  <c r="J21" i="20"/>
  <c r="M21" i="20" s="1"/>
  <c r="J22" i="20"/>
  <c r="M22" i="20" s="1"/>
  <c r="J23" i="20"/>
  <c r="M23" i="20" s="1"/>
  <c r="J24" i="20"/>
  <c r="M24" i="20" s="1"/>
  <c r="J25" i="20"/>
  <c r="M25" i="20" s="1"/>
  <c r="J26" i="20"/>
  <c r="M26" i="20" s="1"/>
  <c r="J27" i="20"/>
  <c r="M27" i="20" s="1"/>
  <c r="J28" i="20"/>
  <c r="M28" i="20" s="1"/>
  <c r="J29" i="20"/>
  <c r="M29" i="20" s="1"/>
  <c r="J30" i="20"/>
  <c r="M30" i="20" s="1"/>
  <c r="J31" i="20"/>
  <c r="M31" i="20" s="1"/>
  <c r="J32" i="20"/>
  <c r="M32" i="20" s="1"/>
  <c r="J33" i="20"/>
  <c r="M33" i="20" s="1"/>
  <c r="J34" i="20"/>
  <c r="M34" i="20" s="1"/>
  <c r="J35" i="20"/>
  <c r="M35" i="20" s="1"/>
  <c r="J36" i="20"/>
  <c r="M36" i="20" s="1"/>
  <c r="J37" i="20"/>
  <c r="M37" i="20" s="1"/>
  <c r="J38" i="20"/>
  <c r="M38" i="20" s="1"/>
  <c r="J39" i="20"/>
  <c r="M39" i="20" s="1"/>
  <c r="J40" i="20"/>
  <c r="M40" i="20" s="1"/>
  <c r="J41" i="20"/>
  <c r="M41" i="20" s="1"/>
  <c r="J42" i="20"/>
  <c r="M42" i="20" s="1"/>
  <c r="J4" i="20"/>
  <c r="M4" i="20" s="1"/>
  <c r="E5" i="20"/>
  <c r="E6" i="20"/>
  <c r="E7" i="20"/>
  <c r="E8" i="20"/>
  <c r="E9" i="20"/>
  <c r="E10" i="20"/>
  <c r="E11" i="20"/>
  <c r="E12" i="20"/>
  <c r="E13" i="20"/>
  <c r="E14" i="20"/>
  <c r="E15" i="20"/>
  <c r="E16" i="20"/>
  <c r="E17" i="20"/>
  <c r="E18" i="20"/>
  <c r="E19" i="20"/>
  <c r="E20" i="20"/>
  <c r="E21" i="20"/>
  <c r="E22" i="20"/>
  <c r="E23" i="20"/>
  <c r="E24" i="20"/>
  <c r="E25" i="20"/>
  <c r="E26" i="20"/>
  <c r="E27" i="20"/>
  <c r="E28" i="20"/>
  <c r="E29" i="20"/>
  <c r="E30" i="20"/>
  <c r="E31" i="20"/>
  <c r="E32" i="20"/>
  <c r="E33" i="20"/>
  <c r="E34" i="20"/>
  <c r="E35" i="20"/>
  <c r="E36" i="20"/>
  <c r="E37" i="20"/>
  <c r="E38" i="20"/>
  <c r="E39" i="20"/>
  <c r="E40" i="20"/>
  <c r="E41" i="20"/>
  <c r="E42" i="20"/>
  <c r="E43" i="20"/>
  <c r="E44" i="20"/>
  <c r="E45" i="20"/>
  <c r="E46" i="20"/>
  <c r="E47" i="20"/>
  <c r="E48" i="20"/>
  <c r="E49" i="20"/>
  <c r="E50" i="20"/>
  <c r="E51" i="20"/>
  <c r="E52" i="20"/>
  <c r="E53" i="20"/>
  <c r="E54" i="20"/>
  <c r="E55" i="20"/>
  <c r="E56" i="20"/>
  <c r="E57" i="20"/>
  <c r="E58" i="20"/>
  <c r="E59" i="20"/>
  <c r="E60" i="20"/>
  <c r="E61" i="20"/>
  <c r="E62" i="20"/>
  <c r="E63" i="20"/>
  <c r="E64" i="20"/>
  <c r="E65" i="20"/>
  <c r="E66" i="20"/>
  <c r="E67" i="20"/>
  <c r="E68" i="20"/>
  <c r="E69" i="20"/>
  <c r="E70" i="20"/>
  <c r="E71" i="20"/>
  <c r="E72" i="20"/>
  <c r="E73" i="20"/>
  <c r="E74" i="20"/>
  <c r="E75" i="20"/>
  <c r="E76" i="20"/>
  <c r="E77" i="20"/>
  <c r="E78" i="20"/>
  <c r="E79" i="20"/>
  <c r="E80" i="20"/>
  <c r="E81" i="20"/>
  <c r="E82" i="20"/>
  <c r="E83" i="20"/>
  <c r="E84" i="20"/>
  <c r="E85" i="20"/>
  <c r="E86" i="20"/>
  <c r="E87" i="20"/>
  <c r="E88" i="20"/>
  <c r="E89" i="20"/>
  <c r="E90" i="20"/>
  <c r="E91" i="20"/>
  <c r="E92" i="20"/>
  <c r="E93" i="20"/>
  <c r="E94" i="20"/>
  <c r="E95" i="20"/>
  <c r="E96" i="20"/>
  <c r="E97" i="20"/>
  <c r="E98" i="20"/>
  <c r="E99" i="20"/>
  <c r="E100" i="20"/>
  <c r="E101" i="20"/>
  <c r="E102" i="20"/>
  <c r="E103" i="20"/>
  <c r="E104" i="20"/>
  <c r="E105" i="20"/>
  <c r="E106" i="20"/>
  <c r="E107" i="20"/>
  <c r="E108" i="20"/>
  <c r="E109" i="20"/>
  <c r="E110" i="20"/>
  <c r="E111" i="20"/>
  <c r="E112" i="20"/>
  <c r="E113" i="20"/>
  <c r="E114" i="20"/>
  <c r="E115" i="20"/>
  <c r="E116" i="20"/>
  <c r="E117" i="20"/>
  <c r="E118" i="20"/>
  <c r="E119" i="20"/>
  <c r="E120" i="20"/>
  <c r="E121" i="20"/>
  <c r="E122" i="20"/>
  <c r="E123" i="20"/>
  <c r="E124" i="20"/>
  <c r="E125" i="20"/>
  <c r="E126" i="20"/>
  <c r="E127" i="20"/>
  <c r="E128" i="20"/>
  <c r="E129" i="20"/>
  <c r="E130" i="20"/>
  <c r="E131" i="20"/>
  <c r="E132" i="20"/>
  <c r="E133" i="20"/>
  <c r="E134" i="20"/>
  <c r="E135" i="20"/>
  <c r="E136" i="20"/>
  <c r="E137" i="20"/>
  <c r="E138" i="20"/>
  <c r="E139" i="20"/>
  <c r="E140" i="20"/>
  <c r="E141" i="20"/>
  <c r="E142" i="20"/>
  <c r="E143" i="20"/>
  <c r="E144" i="20"/>
  <c r="E145" i="20"/>
  <c r="E146" i="20"/>
  <c r="E147" i="20"/>
  <c r="E4" i="20"/>
  <c r="O21" i="20" l="1"/>
  <c r="O56" i="20"/>
  <c r="O98" i="20"/>
  <c r="O99" i="20"/>
  <c r="O97" i="20"/>
  <c r="O75" i="20"/>
  <c r="O76" i="20"/>
  <c r="O74" i="20"/>
  <c r="R45" i="20" s="1"/>
  <c r="O66" i="20"/>
  <c r="O65" i="20"/>
  <c r="O143" i="20"/>
  <c r="O141" i="20"/>
  <c r="O95" i="20"/>
  <c r="R6" i="20" s="1"/>
  <c r="O96" i="20"/>
  <c r="O94" i="20"/>
  <c r="O44" i="20"/>
  <c r="O93" i="20"/>
  <c r="O92" i="20"/>
  <c r="O91" i="20"/>
  <c r="O147" i="20"/>
  <c r="O145" i="20"/>
  <c r="R29" i="20" s="1"/>
  <c r="O146" i="20"/>
  <c r="O144" i="20"/>
  <c r="O90" i="20"/>
  <c r="O88" i="20"/>
  <c r="O86" i="20"/>
  <c r="O89" i="20"/>
  <c r="R18" i="20" s="1"/>
  <c r="O87" i="20"/>
  <c r="O85" i="20"/>
  <c r="O73" i="20"/>
  <c r="R41" i="20" s="1"/>
  <c r="O71" i="20"/>
  <c r="O72" i="20"/>
  <c r="O69" i="20"/>
  <c r="O68" i="20"/>
  <c r="O70" i="20"/>
  <c r="O67" i="20"/>
  <c r="R28" i="20"/>
  <c r="O139" i="20"/>
  <c r="R58" i="20" s="1"/>
  <c r="O138" i="20"/>
  <c r="O137" i="20"/>
  <c r="R55" i="20" s="1"/>
  <c r="O142" i="20"/>
  <c r="O140" i="20"/>
  <c r="O136" i="20"/>
  <c r="O135" i="20"/>
  <c r="O134" i="20"/>
  <c r="O133" i="20"/>
  <c r="O132" i="20"/>
  <c r="O84" i="20"/>
  <c r="O83" i="20"/>
  <c r="O82" i="20"/>
  <c r="R71" i="20" s="1"/>
  <c r="O129" i="20"/>
  <c r="O131" i="20"/>
  <c r="O130" i="20"/>
  <c r="R70" i="20" s="1"/>
  <c r="O128" i="20"/>
  <c r="O119" i="20"/>
  <c r="O117" i="20"/>
  <c r="R9" i="20" s="1"/>
  <c r="O115" i="20"/>
  <c r="O81" i="20"/>
  <c r="O127" i="20"/>
  <c r="R14" i="20" s="1"/>
  <c r="O125" i="20"/>
  <c r="O123" i="20"/>
  <c r="O121" i="20"/>
  <c r="O122" i="20"/>
  <c r="O126" i="20"/>
  <c r="O124" i="20"/>
  <c r="O120" i="20"/>
  <c r="O118" i="20"/>
  <c r="O116" i="20"/>
  <c r="R8" i="20" s="1"/>
  <c r="R4" i="20"/>
  <c r="O43" i="20"/>
  <c r="O42" i="20"/>
  <c r="O41" i="20"/>
  <c r="O109" i="20"/>
  <c r="R62" i="20" s="1"/>
  <c r="O111" i="20"/>
  <c r="O113" i="20"/>
  <c r="O108" i="20"/>
  <c r="O110" i="20"/>
  <c r="R63" i="20" s="1"/>
  <c r="O112" i="20"/>
  <c r="R65" i="20" s="1"/>
  <c r="O114" i="20"/>
  <c r="O19" i="20"/>
  <c r="O17" i="20"/>
  <c r="O20" i="20"/>
  <c r="O18" i="20"/>
  <c r="R20" i="20" s="1"/>
  <c r="O16" i="20"/>
  <c r="O80" i="20"/>
  <c r="O78" i="20"/>
  <c r="O79" i="20"/>
  <c r="O77" i="20"/>
  <c r="R10" i="20" s="1"/>
  <c r="O28" i="20"/>
  <c r="R44" i="20" s="1"/>
  <c r="O30" i="20"/>
  <c r="O29" i="20"/>
  <c r="R46" i="20" s="1"/>
  <c r="O27" i="20"/>
  <c r="O26" i="20"/>
  <c r="R39" i="20" s="1"/>
  <c r="O25" i="20"/>
  <c r="O23" i="20"/>
  <c r="R43" i="20" s="1"/>
  <c r="O22" i="20"/>
  <c r="O24" i="20"/>
  <c r="R48" i="20" s="1"/>
  <c r="O39" i="20"/>
  <c r="O40" i="20"/>
  <c r="O38" i="20"/>
  <c r="R15" i="20"/>
  <c r="O35" i="20"/>
  <c r="O37" i="20"/>
  <c r="O34" i="20"/>
  <c r="O36" i="20"/>
  <c r="R23" i="20" s="1"/>
  <c r="O33" i="20"/>
  <c r="O31" i="20"/>
  <c r="O32" i="20"/>
  <c r="R22" i="20"/>
  <c r="O13" i="20"/>
  <c r="R30" i="20" s="1"/>
  <c r="O15" i="20"/>
  <c r="O12" i="20"/>
  <c r="O14" i="20"/>
  <c r="R36" i="20" s="1"/>
  <c r="O11" i="20"/>
  <c r="R33" i="20" s="1"/>
  <c r="O10" i="20"/>
  <c r="R32" i="20" s="1"/>
  <c r="O9" i="20"/>
  <c r="R31" i="20" s="1"/>
  <c r="O5" i="20"/>
  <c r="O7" i="20"/>
  <c r="O6" i="20"/>
  <c r="O8" i="20"/>
  <c r="O4" i="20"/>
  <c r="O61" i="20"/>
  <c r="R66" i="20" s="1"/>
  <c r="O63" i="20"/>
  <c r="R68" i="20" s="1"/>
  <c r="O60" i="20"/>
  <c r="R64" i="20" s="1"/>
  <c r="O62" i="20"/>
  <c r="R67" i="20" s="1"/>
  <c r="O64" i="20"/>
  <c r="O58" i="20"/>
  <c r="O57" i="20"/>
  <c r="R72" i="20" s="1"/>
  <c r="O59" i="20"/>
  <c r="O106" i="20"/>
  <c r="R40" i="20" s="1"/>
  <c r="O107" i="20"/>
  <c r="O100" i="20"/>
  <c r="O101" i="20"/>
  <c r="R57" i="20" s="1"/>
  <c r="O103" i="20"/>
  <c r="R59" i="20" s="1"/>
  <c r="O105" i="20"/>
  <c r="O104" i="20"/>
  <c r="R61" i="20" s="1"/>
  <c r="O102" i="20"/>
  <c r="R19" i="20"/>
  <c r="O53" i="20"/>
  <c r="R52" i="20" s="1"/>
  <c r="O55" i="20"/>
  <c r="R54" i="20" s="1"/>
  <c r="O52" i="20"/>
  <c r="O54" i="20"/>
  <c r="R53" i="20" s="1"/>
  <c r="O47" i="20"/>
  <c r="R21" i="20" s="1"/>
  <c r="O49" i="20"/>
  <c r="O51" i="20"/>
  <c r="O46" i="20"/>
  <c r="R16" i="20" s="1"/>
  <c r="O48" i="20"/>
  <c r="O50" i="20"/>
  <c r="O45" i="20"/>
  <c r="R11" i="20"/>
  <c r="P6" i="16"/>
  <c r="P7" i="16"/>
  <c r="P8" i="16"/>
  <c r="P9" i="16"/>
  <c r="P10" i="16"/>
  <c r="P11" i="16"/>
  <c r="P12" i="16"/>
  <c r="P13" i="16"/>
  <c r="P14" i="16"/>
  <c r="P15" i="16"/>
  <c r="P16" i="16"/>
  <c r="P17" i="16"/>
  <c r="P18" i="16"/>
  <c r="P19" i="16"/>
  <c r="P20" i="16"/>
  <c r="P21" i="16"/>
  <c r="P22" i="16"/>
  <c r="P23" i="16"/>
  <c r="P24" i="16"/>
  <c r="P25" i="16"/>
  <c r="P26" i="16"/>
  <c r="P27" i="16"/>
  <c r="P28" i="16"/>
  <c r="P29" i="16"/>
  <c r="P30" i="16"/>
  <c r="P31" i="16"/>
  <c r="P32" i="16"/>
  <c r="P33" i="16"/>
  <c r="P34" i="16"/>
  <c r="P35" i="16"/>
  <c r="P36" i="16"/>
  <c r="P37" i="16"/>
  <c r="P38" i="16"/>
  <c r="P39" i="16"/>
  <c r="P40" i="16"/>
  <c r="P41" i="16"/>
  <c r="P42" i="16"/>
  <c r="P43" i="16"/>
  <c r="P44" i="16"/>
  <c r="P45" i="16"/>
  <c r="P46" i="16"/>
  <c r="P47" i="16"/>
  <c r="P48" i="16"/>
  <c r="P49" i="16"/>
  <c r="P50" i="16"/>
  <c r="P51" i="16"/>
  <c r="P52" i="16"/>
  <c r="P53" i="16"/>
  <c r="P54" i="16"/>
  <c r="P55" i="16"/>
  <c r="P56" i="16"/>
  <c r="P57" i="16"/>
  <c r="P58" i="16"/>
  <c r="P59" i="16"/>
  <c r="P60" i="16"/>
  <c r="P61" i="16"/>
  <c r="P62" i="16"/>
  <c r="P63" i="16"/>
  <c r="P64" i="16"/>
  <c r="P65" i="16"/>
  <c r="P66" i="16"/>
  <c r="P67" i="16"/>
  <c r="P68" i="16"/>
  <c r="P69" i="16"/>
  <c r="P70" i="16"/>
  <c r="P71" i="16"/>
  <c r="P72" i="16"/>
  <c r="P73" i="16"/>
  <c r="P74" i="16"/>
  <c r="P75" i="16"/>
  <c r="P76" i="16"/>
  <c r="P5" i="16"/>
  <c r="G100" i="14"/>
  <c r="F100" i="14"/>
  <c r="H99" i="14"/>
  <c r="H100" i="14" s="1"/>
  <c r="G99" i="14"/>
  <c r="F99" i="14"/>
  <c r="H75" i="14"/>
  <c r="H76" i="14" s="1"/>
  <c r="H77" i="14" s="1"/>
  <c r="H78" i="14" s="1"/>
  <c r="H79" i="14" s="1"/>
  <c r="H80" i="14" s="1"/>
  <c r="H81" i="14" s="1"/>
  <c r="H82" i="14" s="1"/>
  <c r="H83" i="14" s="1"/>
  <c r="H84" i="14" s="1"/>
  <c r="H85" i="14" s="1"/>
  <c r="H86" i="14" s="1"/>
  <c r="H87" i="14" s="1"/>
  <c r="H88" i="14" s="1"/>
  <c r="H89" i="14" s="1"/>
  <c r="H90" i="14" s="1"/>
  <c r="H91" i="14" s="1"/>
  <c r="H92" i="14" s="1"/>
  <c r="H93" i="14" s="1"/>
  <c r="H94" i="14" s="1"/>
  <c r="H95" i="14" s="1"/>
  <c r="H96" i="14" s="1"/>
  <c r="H97" i="14" s="1"/>
  <c r="G75" i="14"/>
  <c r="G76" i="14" s="1"/>
  <c r="G77" i="14" s="1"/>
  <c r="G78" i="14" s="1"/>
  <c r="G79" i="14" s="1"/>
  <c r="G80" i="14" s="1"/>
  <c r="G81" i="14" s="1"/>
  <c r="G82" i="14" s="1"/>
  <c r="G83" i="14" s="1"/>
  <c r="G84" i="14" s="1"/>
  <c r="G85" i="14" s="1"/>
  <c r="G86" i="14" s="1"/>
  <c r="G87" i="14" s="1"/>
  <c r="G88" i="14" s="1"/>
  <c r="G89" i="14" s="1"/>
  <c r="G90" i="14" s="1"/>
  <c r="G91" i="14" s="1"/>
  <c r="G92" i="14" s="1"/>
  <c r="G93" i="14" s="1"/>
  <c r="G94" i="14" s="1"/>
  <c r="G95" i="14" s="1"/>
  <c r="G96" i="14" s="1"/>
  <c r="G97" i="14" s="1"/>
  <c r="F75" i="14"/>
  <c r="F76" i="14" s="1"/>
  <c r="F77" i="14" s="1"/>
  <c r="F78" i="14" s="1"/>
  <c r="F79" i="14" s="1"/>
  <c r="F80" i="14" s="1"/>
  <c r="F81" i="14" s="1"/>
  <c r="F82" i="14" s="1"/>
  <c r="F83" i="14" s="1"/>
  <c r="F84" i="14" s="1"/>
  <c r="F85" i="14" s="1"/>
  <c r="F86" i="14" s="1"/>
  <c r="F87" i="14" s="1"/>
  <c r="F88" i="14" s="1"/>
  <c r="F89" i="14" s="1"/>
  <c r="F90" i="14" s="1"/>
  <c r="F91" i="14" s="1"/>
  <c r="F92" i="14" s="1"/>
  <c r="F93" i="14" s="1"/>
  <c r="F94" i="14" s="1"/>
  <c r="F95" i="14" s="1"/>
  <c r="F96" i="14" s="1"/>
  <c r="F97" i="14" s="1"/>
  <c r="G34" i="14"/>
  <c r="G35" i="14" s="1"/>
  <c r="G36" i="14" s="1"/>
  <c r="G37" i="14" s="1"/>
  <c r="G38" i="14" s="1"/>
  <c r="G39" i="14" s="1"/>
  <c r="G40" i="14" s="1"/>
  <c r="G41" i="14" s="1"/>
  <c r="G42" i="14" s="1"/>
  <c r="G43" i="14" s="1"/>
  <c r="G44" i="14" s="1"/>
  <c r="G45" i="14" s="1"/>
  <c r="G46" i="14" s="1"/>
  <c r="G47" i="14" s="1"/>
  <c r="G48" i="14" s="1"/>
  <c r="G49" i="14" s="1"/>
  <c r="G50" i="14" s="1"/>
  <c r="G51" i="14" s="1"/>
  <c r="G52" i="14" s="1"/>
  <c r="G53" i="14" s="1"/>
  <c r="G54" i="14" s="1"/>
  <c r="G55" i="14" s="1"/>
  <c r="G56" i="14" s="1"/>
  <c r="G57" i="14" s="1"/>
  <c r="G58" i="14" s="1"/>
  <c r="G59" i="14" s="1"/>
  <c r="G60" i="14" s="1"/>
  <c r="G61" i="14" s="1"/>
  <c r="G62" i="14" s="1"/>
  <c r="G63" i="14" s="1"/>
  <c r="G64" i="14" s="1"/>
  <c r="G65" i="14" s="1"/>
  <c r="G66" i="14" s="1"/>
  <c r="G67" i="14" s="1"/>
  <c r="G68" i="14" s="1"/>
  <c r="G69" i="14" s="1"/>
  <c r="G70" i="14" s="1"/>
  <c r="G71" i="14" s="1"/>
  <c r="G72" i="14" s="1"/>
  <c r="G73" i="14" s="1"/>
  <c r="H33" i="14"/>
  <c r="H34" i="14" s="1"/>
  <c r="H35" i="14" s="1"/>
  <c r="H36" i="14" s="1"/>
  <c r="H37" i="14" s="1"/>
  <c r="H38" i="14" s="1"/>
  <c r="H39" i="14" s="1"/>
  <c r="H40" i="14" s="1"/>
  <c r="H41" i="14" s="1"/>
  <c r="H42" i="14" s="1"/>
  <c r="H43" i="14" s="1"/>
  <c r="H44" i="14" s="1"/>
  <c r="H45" i="14" s="1"/>
  <c r="H46" i="14" s="1"/>
  <c r="H47" i="14" s="1"/>
  <c r="H48" i="14" s="1"/>
  <c r="H49" i="14" s="1"/>
  <c r="H50" i="14" s="1"/>
  <c r="H51" i="14" s="1"/>
  <c r="H52" i="14" s="1"/>
  <c r="H53" i="14" s="1"/>
  <c r="H54" i="14" s="1"/>
  <c r="H55" i="14" s="1"/>
  <c r="H56" i="14" s="1"/>
  <c r="H57" i="14" s="1"/>
  <c r="H58" i="14" s="1"/>
  <c r="H59" i="14" s="1"/>
  <c r="H60" i="14" s="1"/>
  <c r="H61" i="14" s="1"/>
  <c r="H62" i="14" s="1"/>
  <c r="H63" i="14" s="1"/>
  <c r="H64" i="14" s="1"/>
  <c r="H65" i="14" s="1"/>
  <c r="H66" i="14" s="1"/>
  <c r="H67" i="14" s="1"/>
  <c r="H68" i="14" s="1"/>
  <c r="H69" i="14" s="1"/>
  <c r="H70" i="14" s="1"/>
  <c r="H71" i="14" s="1"/>
  <c r="H72" i="14" s="1"/>
  <c r="H73" i="14" s="1"/>
  <c r="G33" i="14"/>
  <c r="F33" i="14"/>
  <c r="F34" i="14" s="1"/>
  <c r="F35" i="14" s="1"/>
  <c r="F36" i="14" s="1"/>
  <c r="F37" i="14" s="1"/>
  <c r="F38" i="14" s="1"/>
  <c r="F39" i="14" s="1"/>
  <c r="F40" i="14" s="1"/>
  <c r="F41" i="14" s="1"/>
  <c r="F42" i="14" s="1"/>
  <c r="F43" i="14" s="1"/>
  <c r="F44" i="14" s="1"/>
  <c r="F45" i="14" s="1"/>
  <c r="F46" i="14" s="1"/>
  <c r="F47" i="14" s="1"/>
  <c r="F48" i="14" s="1"/>
  <c r="F49" i="14" s="1"/>
  <c r="F50" i="14" s="1"/>
  <c r="F51" i="14" s="1"/>
  <c r="F52" i="14" s="1"/>
  <c r="F53" i="14" s="1"/>
  <c r="F54" i="14" s="1"/>
  <c r="F55" i="14" s="1"/>
  <c r="F56" i="14" s="1"/>
  <c r="F57" i="14" s="1"/>
  <c r="F58" i="14" s="1"/>
  <c r="F59" i="14" s="1"/>
  <c r="F60" i="14" s="1"/>
  <c r="F61" i="14" s="1"/>
  <c r="F62" i="14" s="1"/>
  <c r="F63" i="14" s="1"/>
  <c r="F64" i="14" s="1"/>
  <c r="F65" i="14" s="1"/>
  <c r="F66" i="14" s="1"/>
  <c r="F67" i="14" s="1"/>
  <c r="F68" i="14" s="1"/>
  <c r="F69" i="14" s="1"/>
  <c r="F70" i="14" s="1"/>
  <c r="F71" i="14" s="1"/>
  <c r="F72" i="14" s="1"/>
  <c r="F73" i="14" s="1"/>
  <c r="H4" i="14"/>
  <c r="H5" i="14" s="1"/>
  <c r="H6" i="14" s="1"/>
  <c r="H7" i="14" s="1"/>
  <c r="H8" i="14" s="1"/>
  <c r="H9" i="14" s="1"/>
  <c r="H10" i="14" s="1"/>
  <c r="H11" i="14" s="1"/>
  <c r="H12" i="14" s="1"/>
  <c r="H13" i="14" s="1"/>
  <c r="H14" i="14" s="1"/>
  <c r="H15" i="14" s="1"/>
  <c r="H16" i="14" s="1"/>
  <c r="H17" i="14" s="1"/>
  <c r="H18" i="14" s="1"/>
  <c r="H19" i="14" s="1"/>
  <c r="H20" i="14" s="1"/>
  <c r="H21" i="14" s="1"/>
  <c r="H22" i="14" s="1"/>
  <c r="H23" i="14" s="1"/>
  <c r="H24" i="14" s="1"/>
  <c r="H25" i="14" s="1"/>
  <c r="H26" i="14" s="1"/>
  <c r="H27" i="14" s="1"/>
  <c r="H28" i="14" s="1"/>
  <c r="H29" i="14" s="1"/>
  <c r="H30" i="14" s="1"/>
  <c r="G4" i="14"/>
  <c r="G5" i="14" s="1"/>
  <c r="G6" i="14" s="1"/>
  <c r="G7" i="14" s="1"/>
  <c r="G8" i="14" s="1"/>
  <c r="G9" i="14" s="1"/>
  <c r="G10" i="14" s="1"/>
  <c r="G11" i="14" s="1"/>
  <c r="G12" i="14" s="1"/>
  <c r="G13" i="14" s="1"/>
  <c r="G14" i="14" s="1"/>
  <c r="G15" i="14" s="1"/>
  <c r="G16" i="14" s="1"/>
  <c r="G17" i="14" s="1"/>
  <c r="G18" i="14" s="1"/>
  <c r="G19" i="14" s="1"/>
  <c r="G20" i="14" s="1"/>
  <c r="G21" i="14" s="1"/>
  <c r="G22" i="14" s="1"/>
  <c r="G23" i="14" s="1"/>
  <c r="G24" i="14" s="1"/>
  <c r="G25" i="14" s="1"/>
  <c r="G26" i="14" s="1"/>
  <c r="G27" i="14" s="1"/>
  <c r="G28" i="14" s="1"/>
  <c r="G29" i="14" s="1"/>
  <c r="G30" i="14" s="1"/>
  <c r="F4" i="14"/>
  <c r="F5" i="14" s="1"/>
  <c r="F6" i="14" s="1"/>
  <c r="F7" i="14" s="1"/>
  <c r="F8" i="14" s="1"/>
  <c r="F9" i="14" s="1"/>
  <c r="F10" i="14" s="1"/>
  <c r="F11" i="14" s="1"/>
  <c r="F12" i="14" s="1"/>
  <c r="F13" i="14" s="1"/>
  <c r="F14" i="14" s="1"/>
  <c r="F15" i="14" s="1"/>
  <c r="F16" i="14" s="1"/>
  <c r="F17" i="14" s="1"/>
  <c r="F18" i="14" s="1"/>
  <c r="F19" i="14" s="1"/>
  <c r="F20" i="14" s="1"/>
  <c r="F21" i="14" s="1"/>
  <c r="F22" i="14" s="1"/>
  <c r="F23" i="14" s="1"/>
  <c r="F24" i="14" s="1"/>
  <c r="F25" i="14" s="1"/>
  <c r="F26" i="14" s="1"/>
  <c r="F27" i="14" s="1"/>
  <c r="F28" i="14" s="1"/>
  <c r="F29" i="14" s="1"/>
  <c r="F30" i="14" s="1"/>
  <c r="G3" i="14"/>
  <c r="H3" i="14"/>
  <c r="F3" i="14"/>
  <c r="G98" i="14"/>
  <c r="H98" i="14"/>
  <c r="F98" i="14"/>
  <c r="G74" i="14"/>
  <c r="H74" i="14"/>
  <c r="F74" i="14"/>
  <c r="G32" i="14"/>
  <c r="H32" i="14"/>
  <c r="F32" i="14"/>
  <c r="G31" i="14"/>
  <c r="H31" i="14"/>
  <c r="F31" i="14"/>
  <c r="G2" i="14"/>
  <c r="H2" i="14"/>
  <c r="F2" i="14"/>
  <c r="AQ3" i="4"/>
  <c r="AQ4" i="4"/>
  <c r="AQ5" i="4"/>
  <c r="AQ6" i="4"/>
  <c r="AQ7" i="4"/>
  <c r="AQ8" i="4"/>
  <c r="AQ9" i="4"/>
  <c r="AQ10" i="4"/>
  <c r="AQ11" i="4"/>
  <c r="AQ12" i="4"/>
  <c r="AQ13" i="4"/>
  <c r="AQ14" i="4"/>
  <c r="AQ15" i="4"/>
  <c r="AQ16" i="4"/>
  <c r="AQ17" i="4"/>
  <c r="AQ18" i="4"/>
  <c r="AQ19" i="4"/>
  <c r="AQ20" i="4"/>
  <c r="AQ21" i="4"/>
  <c r="AQ22" i="4"/>
  <c r="AQ23" i="4"/>
  <c r="AQ24" i="4"/>
  <c r="AQ25" i="4"/>
  <c r="AQ26" i="4"/>
  <c r="AQ27" i="4"/>
  <c r="AQ28" i="4"/>
  <c r="AQ29" i="4"/>
  <c r="AQ30" i="4"/>
  <c r="AQ31" i="4"/>
  <c r="AQ32" i="4"/>
  <c r="AQ33" i="4"/>
  <c r="AQ34" i="4"/>
  <c r="AQ35" i="4"/>
  <c r="AQ36" i="4"/>
  <c r="AQ37" i="4"/>
  <c r="AQ38" i="4"/>
  <c r="AQ39" i="4"/>
  <c r="AQ40" i="4"/>
  <c r="AQ41" i="4"/>
  <c r="AQ42" i="4"/>
  <c r="AQ43" i="4"/>
  <c r="AQ44" i="4"/>
  <c r="AQ45" i="4"/>
  <c r="AQ46" i="4"/>
  <c r="AQ47" i="4"/>
  <c r="AQ48" i="4"/>
  <c r="AQ49" i="4"/>
  <c r="AQ50" i="4"/>
  <c r="AQ51" i="4"/>
  <c r="AQ52" i="4"/>
  <c r="AQ53" i="4"/>
  <c r="AQ54" i="4"/>
  <c r="AQ55" i="4"/>
  <c r="AQ56" i="4"/>
  <c r="AQ57" i="4"/>
  <c r="AQ58" i="4"/>
  <c r="AQ59" i="4"/>
  <c r="AQ60" i="4"/>
  <c r="AQ61" i="4"/>
  <c r="AQ62" i="4"/>
  <c r="AQ63" i="4"/>
  <c r="AQ64" i="4"/>
  <c r="AQ65" i="4"/>
  <c r="AQ66" i="4"/>
  <c r="AQ67" i="4"/>
  <c r="AQ68" i="4"/>
  <c r="AQ69" i="4"/>
  <c r="AQ70" i="4"/>
  <c r="AQ71" i="4"/>
  <c r="AQ72" i="4"/>
  <c r="AQ73" i="4"/>
  <c r="AQ2" i="4"/>
  <c r="AC3" i="4"/>
  <c r="AC4" i="4"/>
  <c r="AC5" i="4"/>
  <c r="AC6" i="4"/>
  <c r="AC7" i="4"/>
  <c r="AC8" i="4"/>
  <c r="AC9" i="4"/>
  <c r="AC10" i="4"/>
  <c r="AC11" i="4"/>
  <c r="AC12" i="4"/>
  <c r="AC13" i="4"/>
  <c r="AC14" i="4"/>
  <c r="AC15" i="4"/>
  <c r="AC16" i="4"/>
  <c r="AC17" i="4"/>
  <c r="AC18" i="4"/>
  <c r="AC19" i="4"/>
  <c r="AC20" i="4"/>
  <c r="AC21" i="4"/>
  <c r="AC22" i="4"/>
  <c r="AC23" i="4"/>
  <c r="AC24" i="4"/>
  <c r="AC25" i="4"/>
  <c r="AC26" i="4"/>
  <c r="AC27" i="4"/>
  <c r="AC28" i="4"/>
  <c r="AC29" i="4"/>
  <c r="AC30" i="4"/>
  <c r="AC31" i="4"/>
  <c r="AC32" i="4"/>
  <c r="AC33" i="4"/>
  <c r="AC34" i="4"/>
  <c r="AC35" i="4"/>
  <c r="AC36" i="4"/>
  <c r="AC37" i="4"/>
  <c r="AC38" i="4"/>
  <c r="AC39" i="4"/>
  <c r="AC40" i="4"/>
  <c r="AC41" i="4"/>
  <c r="AC42" i="4"/>
  <c r="AC43" i="4"/>
  <c r="AC44" i="4"/>
  <c r="AC45" i="4"/>
  <c r="AC46" i="4"/>
  <c r="AC47" i="4"/>
  <c r="AC48" i="4"/>
  <c r="AC49" i="4"/>
  <c r="AC50" i="4"/>
  <c r="AC51" i="4"/>
  <c r="AC52" i="4"/>
  <c r="AC53" i="4"/>
  <c r="AC54" i="4"/>
  <c r="AC55" i="4"/>
  <c r="AC56" i="4"/>
  <c r="AC57" i="4"/>
  <c r="AC58" i="4"/>
  <c r="AC59" i="4"/>
  <c r="AC60" i="4"/>
  <c r="AC61" i="4"/>
  <c r="AC62" i="4"/>
  <c r="AC63" i="4"/>
  <c r="AC64" i="4"/>
  <c r="AC65" i="4"/>
  <c r="AC66" i="4"/>
  <c r="AC67" i="4"/>
  <c r="AC68" i="4"/>
  <c r="AC69" i="4"/>
  <c r="AC70" i="4"/>
  <c r="AC71" i="4"/>
  <c r="AC72" i="4"/>
  <c r="AC73" i="4"/>
  <c r="AC2" i="4"/>
  <c r="AA3" i="4"/>
  <c r="AA4" i="4"/>
  <c r="AA5" i="4"/>
  <c r="AA6" i="4"/>
  <c r="AA7" i="4"/>
  <c r="AA8" i="4"/>
  <c r="AA9" i="4"/>
  <c r="AA10" i="4"/>
  <c r="AA11" i="4"/>
  <c r="AA12" i="4"/>
  <c r="AA13" i="4"/>
  <c r="AA14" i="4"/>
  <c r="AA15" i="4"/>
  <c r="AA16" i="4"/>
  <c r="AA17" i="4"/>
  <c r="AA18" i="4"/>
  <c r="AA19" i="4"/>
  <c r="AA20" i="4"/>
  <c r="AA21" i="4"/>
  <c r="AA22" i="4"/>
  <c r="AA23" i="4"/>
  <c r="AA24" i="4"/>
  <c r="AA25" i="4"/>
  <c r="AA26" i="4"/>
  <c r="AA27" i="4"/>
  <c r="AA28" i="4"/>
  <c r="AA29" i="4"/>
  <c r="AA30" i="4"/>
  <c r="AA31" i="4"/>
  <c r="AA32" i="4"/>
  <c r="AA33" i="4"/>
  <c r="AA34" i="4"/>
  <c r="AA35" i="4"/>
  <c r="AA36" i="4"/>
  <c r="AA37" i="4"/>
  <c r="AA38" i="4"/>
  <c r="AA39" i="4"/>
  <c r="AA40" i="4"/>
  <c r="AA41" i="4"/>
  <c r="AA42" i="4"/>
  <c r="AA43" i="4"/>
  <c r="AA44" i="4"/>
  <c r="AA45" i="4"/>
  <c r="AA46" i="4"/>
  <c r="AA47" i="4"/>
  <c r="AA48" i="4"/>
  <c r="AA49" i="4"/>
  <c r="AA50" i="4"/>
  <c r="AA51" i="4"/>
  <c r="AA52" i="4"/>
  <c r="AA53" i="4"/>
  <c r="AA54" i="4"/>
  <c r="AA55" i="4"/>
  <c r="AA56" i="4"/>
  <c r="AA57" i="4"/>
  <c r="AA58" i="4"/>
  <c r="AA59" i="4"/>
  <c r="AA60" i="4"/>
  <c r="AA61" i="4"/>
  <c r="AA62" i="4"/>
  <c r="AA63" i="4"/>
  <c r="AA64" i="4"/>
  <c r="AA65" i="4"/>
  <c r="AA66" i="4"/>
  <c r="AA67" i="4"/>
  <c r="AA68" i="4"/>
  <c r="AA69" i="4"/>
  <c r="AA70" i="4"/>
  <c r="AA71" i="4"/>
  <c r="AA72" i="4"/>
  <c r="AA73" i="4"/>
  <c r="AA2" i="4"/>
  <c r="Y3" i="4"/>
  <c r="Y4" i="4"/>
  <c r="Y5" i="4"/>
  <c r="Y6" i="4"/>
  <c r="Y7" i="4"/>
  <c r="Y8" i="4"/>
  <c r="Y9" i="4"/>
  <c r="Y10" i="4"/>
  <c r="Y11" i="4"/>
  <c r="Y12" i="4"/>
  <c r="Y13" i="4"/>
  <c r="Y14" i="4"/>
  <c r="Y15" i="4"/>
  <c r="Y16" i="4"/>
  <c r="Y17" i="4"/>
  <c r="Y18" i="4"/>
  <c r="Y19" i="4"/>
  <c r="Y20" i="4"/>
  <c r="Y21" i="4"/>
  <c r="Y22" i="4"/>
  <c r="Y23" i="4"/>
  <c r="Y24" i="4"/>
  <c r="Y25" i="4"/>
  <c r="Y26" i="4"/>
  <c r="Y27" i="4"/>
  <c r="Y28" i="4"/>
  <c r="Y29" i="4"/>
  <c r="Y30" i="4"/>
  <c r="Y31" i="4"/>
  <c r="Y32" i="4"/>
  <c r="Y33" i="4"/>
  <c r="Y34" i="4"/>
  <c r="Y35" i="4"/>
  <c r="Y36" i="4"/>
  <c r="Y37" i="4"/>
  <c r="Y38" i="4"/>
  <c r="Y39" i="4"/>
  <c r="Y40" i="4"/>
  <c r="Y41" i="4"/>
  <c r="Y42" i="4"/>
  <c r="Y43" i="4"/>
  <c r="Y44" i="4"/>
  <c r="Y45" i="4"/>
  <c r="Y46" i="4"/>
  <c r="Y47" i="4"/>
  <c r="Y48" i="4"/>
  <c r="Y49" i="4"/>
  <c r="Y50" i="4"/>
  <c r="Y51" i="4"/>
  <c r="Y52" i="4"/>
  <c r="Y53" i="4"/>
  <c r="Y54" i="4"/>
  <c r="Y55" i="4"/>
  <c r="Y56" i="4"/>
  <c r="Y57" i="4"/>
  <c r="Y58" i="4"/>
  <c r="Y59" i="4"/>
  <c r="Y60" i="4"/>
  <c r="Y61" i="4"/>
  <c r="Y62" i="4"/>
  <c r="Y63" i="4"/>
  <c r="Y64" i="4"/>
  <c r="Y65" i="4"/>
  <c r="Y66" i="4"/>
  <c r="Y67" i="4"/>
  <c r="Y68" i="4"/>
  <c r="Y69" i="4"/>
  <c r="Y70" i="4"/>
  <c r="Y71" i="4"/>
  <c r="Y72" i="4"/>
  <c r="Y73" i="4"/>
  <c r="Y2" i="4"/>
  <c r="W3" i="4"/>
  <c r="W4" i="4"/>
  <c r="W5" i="4"/>
  <c r="W6" i="4"/>
  <c r="W7" i="4"/>
  <c r="W8" i="4"/>
  <c r="W9" i="4"/>
  <c r="W10" i="4"/>
  <c r="W11" i="4"/>
  <c r="W12" i="4"/>
  <c r="W13" i="4"/>
  <c r="W14" i="4"/>
  <c r="W15" i="4"/>
  <c r="W16" i="4"/>
  <c r="W17" i="4"/>
  <c r="W18" i="4"/>
  <c r="W19" i="4"/>
  <c r="W20" i="4"/>
  <c r="W21" i="4"/>
  <c r="W22" i="4"/>
  <c r="W23" i="4"/>
  <c r="W24" i="4"/>
  <c r="W25" i="4"/>
  <c r="W26" i="4"/>
  <c r="W27" i="4"/>
  <c r="W28" i="4"/>
  <c r="W29" i="4"/>
  <c r="W30" i="4"/>
  <c r="W31" i="4"/>
  <c r="W32" i="4"/>
  <c r="W33" i="4"/>
  <c r="W34" i="4"/>
  <c r="W35" i="4"/>
  <c r="W36" i="4"/>
  <c r="W37" i="4"/>
  <c r="W38" i="4"/>
  <c r="W39" i="4"/>
  <c r="W40" i="4"/>
  <c r="W41" i="4"/>
  <c r="W42" i="4"/>
  <c r="W43" i="4"/>
  <c r="W44" i="4"/>
  <c r="W45" i="4"/>
  <c r="W46" i="4"/>
  <c r="W47" i="4"/>
  <c r="W48" i="4"/>
  <c r="W49" i="4"/>
  <c r="W50" i="4"/>
  <c r="W51" i="4"/>
  <c r="W52" i="4"/>
  <c r="W53" i="4"/>
  <c r="W54" i="4"/>
  <c r="W55" i="4"/>
  <c r="W56" i="4"/>
  <c r="W57" i="4"/>
  <c r="W58" i="4"/>
  <c r="W59" i="4"/>
  <c r="W60" i="4"/>
  <c r="W61" i="4"/>
  <c r="W62" i="4"/>
  <c r="W63" i="4"/>
  <c r="W64" i="4"/>
  <c r="W65" i="4"/>
  <c r="W66" i="4"/>
  <c r="W67" i="4"/>
  <c r="W68" i="4"/>
  <c r="W69" i="4"/>
  <c r="W70" i="4"/>
  <c r="W71" i="4"/>
  <c r="W72" i="4"/>
  <c r="W73" i="4"/>
  <c r="W2" i="4"/>
  <c r="R56" i="20" l="1"/>
  <c r="R74" i="20"/>
  <c r="R73" i="20"/>
  <c r="R69" i="20"/>
  <c r="R51" i="20"/>
  <c r="R42" i="20"/>
  <c r="R26" i="20"/>
  <c r="R25" i="20"/>
  <c r="R13" i="20"/>
  <c r="R47" i="20"/>
  <c r="R17" i="20"/>
  <c r="R34" i="20"/>
  <c r="R38" i="20"/>
  <c r="R35" i="20"/>
  <c r="R24" i="20"/>
  <c r="R12" i="20"/>
  <c r="R27" i="20"/>
  <c r="O6" i="16"/>
  <c r="O7" i="16"/>
  <c r="O8" i="16"/>
  <c r="O9" i="16"/>
  <c r="O10" i="16"/>
  <c r="O11" i="16"/>
  <c r="O12" i="16"/>
  <c r="O13" i="16"/>
  <c r="O14" i="16"/>
  <c r="O15" i="16"/>
  <c r="O16" i="16"/>
  <c r="O17" i="16"/>
  <c r="O18" i="16"/>
  <c r="O19" i="16"/>
  <c r="O20" i="16"/>
  <c r="O21" i="16"/>
  <c r="O22" i="16"/>
  <c r="O23" i="16"/>
  <c r="O24" i="16"/>
  <c r="O25" i="16"/>
  <c r="O26" i="16"/>
  <c r="O27" i="16"/>
  <c r="O28" i="16"/>
  <c r="O29" i="16"/>
  <c r="O30" i="16"/>
  <c r="O31" i="16"/>
  <c r="O32" i="16"/>
  <c r="O33" i="16"/>
  <c r="O34" i="16"/>
  <c r="O35" i="16"/>
  <c r="O36" i="16"/>
  <c r="O37" i="16"/>
  <c r="O38" i="16"/>
  <c r="O39" i="16"/>
  <c r="O40" i="16"/>
  <c r="O41" i="16"/>
  <c r="O42" i="16"/>
  <c r="O43" i="16"/>
  <c r="O44" i="16"/>
  <c r="O45" i="16"/>
  <c r="O46" i="16"/>
  <c r="O47" i="16"/>
  <c r="O48" i="16"/>
  <c r="O49" i="16"/>
  <c r="O50" i="16"/>
  <c r="O51" i="16"/>
  <c r="O52" i="16"/>
  <c r="O53" i="16"/>
  <c r="O54" i="16"/>
  <c r="O55" i="16"/>
  <c r="O56" i="16"/>
  <c r="O57" i="16"/>
  <c r="O58" i="16"/>
  <c r="O59" i="16"/>
  <c r="O60" i="16"/>
  <c r="O61" i="16"/>
  <c r="O62" i="16"/>
  <c r="O63" i="16"/>
  <c r="O64" i="16"/>
  <c r="O65" i="16"/>
  <c r="O66" i="16"/>
  <c r="O67" i="16"/>
  <c r="O68" i="16"/>
  <c r="O69" i="16"/>
  <c r="O70" i="16"/>
  <c r="O71" i="16"/>
  <c r="O72" i="16"/>
  <c r="O73" i="16"/>
  <c r="O74" i="16"/>
  <c r="O75" i="16"/>
  <c r="O76" i="16"/>
  <c r="O5" i="16"/>
  <c r="N6" i="16"/>
  <c r="N7" i="16"/>
  <c r="N8" i="16"/>
  <c r="N9" i="16"/>
  <c r="N10" i="16"/>
  <c r="N11" i="16"/>
  <c r="N12" i="16"/>
  <c r="N13" i="16"/>
  <c r="N14" i="16"/>
  <c r="N15" i="16"/>
  <c r="N16" i="16"/>
  <c r="N17" i="16"/>
  <c r="N18" i="16"/>
  <c r="N19" i="16"/>
  <c r="N20" i="16"/>
  <c r="N21" i="16"/>
  <c r="N22" i="16"/>
  <c r="N23" i="16"/>
  <c r="N24" i="16"/>
  <c r="N25" i="16"/>
  <c r="N26" i="16"/>
  <c r="N27" i="16"/>
  <c r="N28" i="16"/>
  <c r="N29" i="16"/>
  <c r="N30" i="16"/>
  <c r="N31" i="16"/>
  <c r="N32" i="16"/>
  <c r="N33" i="16"/>
  <c r="N34" i="16"/>
  <c r="N35" i="16"/>
  <c r="N36" i="16"/>
  <c r="N37" i="16"/>
  <c r="N38" i="16"/>
  <c r="N39" i="16"/>
  <c r="N40" i="16"/>
  <c r="N41" i="16"/>
  <c r="N42" i="16"/>
  <c r="N43" i="16"/>
  <c r="N44" i="16"/>
  <c r="N45" i="16"/>
  <c r="N46" i="16"/>
  <c r="N47" i="16"/>
  <c r="N48" i="16"/>
  <c r="N49" i="16"/>
  <c r="N50" i="16"/>
  <c r="N51" i="16"/>
  <c r="N52" i="16"/>
  <c r="N53" i="16"/>
  <c r="N54" i="16"/>
  <c r="N55" i="16"/>
  <c r="N56" i="16"/>
  <c r="N57" i="16"/>
  <c r="N58" i="16"/>
  <c r="N59" i="16"/>
  <c r="N60" i="16"/>
  <c r="N61" i="16"/>
  <c r="N62" i="16"/>
  <c r="N63" i="16"/>
  <c r="N64" i="16"/>
  <c r="N65" i="16"/>
  <c r="N66" i="16"/>
  <c r="N67" i="16"/>
  <c r="N68" i="16"/>
  <c r="N69" i="16"/>
  <c r="N70" i="16"/>
  <c r="N71" i="16"/>
  <c r="N72" i="16"/>
  <c r="N73" i="16"/>
  <c r="N74" i="16"/>
  <c r="N75" i="16"/>
  <c r="N76" i="16"/>
  <c r="N5" i="16"/>
  <c r="L6" i="16"/>
  <c r="L7" i="16"/>
  <c r="L8" i="16"/>
  <c r="L9" i="16"/>
  <c r="L10" i="16"/>
  <c r="L11" i="16"/>
  <c r="L12" i="16"/>
  <c r="L13" i="16"/>
  <c r="L14" i="16"/>
  <c r="L15" i="16"/>
  <c r="L16" i="16"/>
  <c r="L17" i="16"/>
  <c r="L18" i="16"/>
  <c r="L19" i="16"/>
  <c r="L20" i="16"/>
  <c r="L21" i="16"/>
  <c r="L22" i="16"/>
  <c r="L23" i="16"/>
  <c r="L24" i="16"/>
  <c r="L25" i="16"/>
  <c r="L26" i="16"/>
  <c r="L27" i="16"/>
  <c r="L28" i="16"/>
  <c r="L29" i="16"/>
  <c r="L30" i="16"/>
  <c r="L31" i="16"/>
  <c r="L32" i="16"/>
  <c r="L33" i="16"/>
  <c r="L34" i="16"/>
  <c r="L35" i="16"/>
  <c r="L36" i="16"/>
  <c r="L37" i="16"/>
  <c r="L38" i="16"/>
  <c r="L39" i="16"/>
  <c r="L40" i="16"/>
  <c r="L41" i="16"/>
  <c r="L42" i="16"/>
  <c r="L43" i="16"/>
  <c r="L44" i="16"/>
  <c r="L45" i="16"/>
  <c r="L46" i="16"/>
  <c r="L47" i="16"/>
  <c r="L48" i="16"/>
  <c r="L49" i="16"/>
  <c r="L50" i="16"/>
  <c r="L51" i="16"/>
  <c r="L52" i="16"/>
  <c r="L53" i="16"/>
  <c r="L54" i="16"/>
  <c r="L55" i="16"/>
  <c r="L56" i="16"/>
  <c r="L57" i="16"/>
  <c r="L58" i="16"/>
  <c r="L59" i="16"/>
  <c r="L60" i="16"/>
  <c r="L61" i="16"/>
  <c r="L62" i="16"/>
  <c r="L63" i="16"/>
  <c r="L64" i="16"/>
  <c r="L65" i="16"/>
  <c r="L66" i="16"/>
  <c r="L67" i="16"/>
  <c r="L68" i="16"/>
  <c r="L69" i="16"/>
  <c r="L70" i="16"/>
  <c r="L71" i="16"/>
  <c r="L72" i="16"/>
  <c r="L73" i="16"/>
  <c r="L74" i="16"/>
  <c r="L75" i="16"/>
  <c r="L76" i="16"/>
  <c r="L5" i="16"/>
  <c r="K6" i="16"/>
  <c r="K7" i="16"/>
  <c r="K8" i="16"/>
  <c r="K9" i="16"/>
  <c r="K10" i="16"/>
  <c r="K11" i="16"/>
  <c r="K12" i="16"/>
  <c r="K13" i="16"/>
  <c r="K14" i="16"/>
  <c r="K15" i="16"/>
  <c r="K16" i="16"/>
  <c r="K17" i="16"/>
  <c r="K18" i="16"/>
  <c r="K19" i="16"/>
  <c r="K20" i="16"/>
  <c r="K21" i="16"/>
  <c r="K22" i="16"/>
  <c r="K23" i="16"/>
  <c r="K24" i="16"/>
  <c r="K25" i="16"/>
  <c r="K26" i="16"/>
  <c r="K27" i="16"/>
  <c r="K28" i="16"/>
  <c r="K29" i="16"/>
  <c r="K30" i="16"/>
  <c r="K31" i="16"/>
  <c r="K32" i="16"/>
  <c r="K33" i="16"/>
  <c r="K34" i="16"/>
  <c r="K35" i="16"/>
  <c r="K36" i="16"/>
  <c r="K37" i="16"/>
  <c r="K38" i="16"/>
  <c r="K39" i="16"/>
  <c r="K40" i="16"/>
  <c r="K41" i="16"/>
  <c r="K42" i="16"/>
  <c r="K43" i="16"/>
  <c r="K44" i="16"/>
  <c r="K45" i="16"/>
  <c r="K46" i="16"/>
  <c r="K47" i="16"/>
  <c r="K48" i="16"/>
  <c r="K49" i="16"/>
  <c r="K50" i="16"/>
  <c r="K51" i="16"/>
  <c r="K52" i="16"/>
  <c r="K53" i="16"/>
  <c r="K54" i="16"/>
  <c r="K55" i="16"/>
  <c r="K56" i="16"/>
  <c r="K57" i="16"/>
  <c r="K58" i="16"/>
  <c r="K59" i="16"/>
  <c r="K60" i="16"/>
  <c r="K61" i="16"/>
  <c r="K62" i="16"/>
  <c r="K63" i="16"/>
  <c r="K64" i="16"/>
  <c r="K65" i="16"/>
  <c r="K66" i="16"/>
  <c r="K67" i="16"/>
  <c r="K68" i="16"/>
  <c r="K69" i="16"/>
  <c r="K70" i="16"/>
  <c r="K71" i="16"/>
  <c r="K72" i="16"/>
  <c r="K73" i="16"/>
  <c r="K74" i="16"/>
  <c r="K75" i="16"/>
  <c r="K76" i="16"/>
  <c r="K5" i="16"/>
  <c r="J6" i="16"/>
  <c r="J7" i="16"/>
  <c r="J8" i="16"/>
  <c r="J9" i="16"/>
  <c r="J10" i="16"/>
  <c r="J11" i="16"/>
  <c r="J12" i="16"/>
  <c r="J13" i="16"/>
  <c r="J14" i="16"/>
  <c r="J15" i="16"/>
  <c r="J16" i="16"/>
  <c r="J17" i="16"/>
  <c r="J18" i="16"/>
  <c r="J19" i="16"/>
  <c r="J20" i="16"/>
  <c r="J21" i="16"/>
  <c r="J22" i="16"/>
  <c r="J23" i="16"/>
  <c r="J24" i="16"/>
  <c r="J25" i="16"/>
  <c r="J26" i="16"/>
  <c r="J27" i="16"/>
  <c r="J28" i="16"/>
  <c r="J29" i="16"/>
  <c r="J30" i="16"/>
  <c r="J31" i="16"/>
  <c r="J32" i="16"/>
  <c r="J33" i="16"/>
  <c r="J34" i="16"/>
  <c r="J35" i="16"/>
  <c r="J36" i="16"/>
  <c r="J37" i="16"/>
  <c r="J38" i="16"/>
  <c r="J39" i="16"/>
  <c r="J40" i="16"/>
  <c r="J41" i="16"/>
  <c r="J42" i="16"/>
  <c r="J43" i="16"/>
  <c r="J44" i="16"/>
  <c r="J45" i="16"/>
  <c r="J46" i="16"/>
  <c r="J47" i="16"/>
  <c r="J48" i="16"/>
  <c r="J49" i="16"/>
  <c r="J50" i="16"/>
  <c r="J51" i="16"/>
  <c r="J52" i="16"/>
  <c r="J53" i="16"/>
  <c r="J54" i="16"/>
  <c r="J55" i="16"/>
  <c r="J56" i="16"/>
  <c r="J57" i="16"/>
  <c r="J58" i="16"/>
  <c r="J59" i="16"/>
  <c r="J60" i="16"/>
  <c r="J61" i="16"/>
  <c r="J62" i="16"/>
  <c r="J63" i="16"/>
  <c r="J64" i="16"/>
  <c r="J65" i="16"/>
  <c r="J66" i="16"/>
  <c r="J67" i="16"/>
  <c r="J68" i="16"/>
  <c r="J69" i="16"/>
  <c r="J70" i="16"/>
  <c r="J71" i="16"/>
  <c r="J72" i="16"/>
  <c r="J73" i="16"/>
  <c r="J74" i="16"/>
  <c r="J75" i="16"/>
  <c r="J76" i="16"/>
  <c r="J5" i="16"/>
  <c r="H6" i="16"/>
  <c r="H7" i="16"/>
  <c r="H8" i="16"/>
  <c r="H9" i="16"/>
  <c r="H10" i="16"/>
  <c r="H11" i="16"/>
  <c r="H12" i="16"/>
  <c r="H13" i="16"/>
  <c r="H14" i="16"/>
  <c r="H15" i="16"/>
  <c r="H16" i="16"/>
  <c r="H17" i="16"/>
  <c r="H18" i="16"/>
  <c r="H19" i="16"/>
  <c r="H20" i="16"/>
  <c r="H21" i="16"/>
  <c r="H22" i="16"/>
  <c r="H23" i="16"/>
  <c r="H24" i="16"/>
  <c r="H25" i="16"/>
  <c r="H26" i="16"/>
  <c r="H27" i="16"/>
  <c r="H28" i="16"/>
  <c r="H29" i="16"/>
  <c r="H30" i="16"/>
  <c r="H31" i="16"/>
  <c r="H32" i="16"/>
  <c r="H33" i="16"/>
  <c r="H34" i="16"/>
  <c r="H35" i="16"/>
  <c r="H36" i="16"/>
  <c r="H37" i="16"/>
  <c r="H38" i="16"/>
  <c r="H39" i="16"/>
  <c r="H40" i="16"/>
  <c r="H41" i="16"/>
  <c r="H42" i="16"/>
  <c r="H43" i="16"/>
  <c r="H44" i="16"/>
  <c r="H45" i="16"/>
  <c r="H46" i="16"/>
  <c r="H47" i="16"/>
  <c r="H48" i="16"/>
  <c r="H49" i="16"/>
  <c r="H50" i="16"/>
  <c r="H51" i="16"/>
  <c r="H52" i="16"/>
  <c r="H53" i="16"/>
  <c r="H54" i="16"/>
  <c r="H55" i="16"/>
  <c r="H56" i="16"/>
  <c r="H57" i="16"/>
  <c r="H58" i="16"/>
  <c r="H59" i="16"/>
  <c r="H60" i="16"/>
  <c r="H61" i="16"/>
  <c r="H62" i="16"/>
  <c r="H63" i="16"/>
  <c r="H64" i="16"/>
  <c r="H65" i="16"/>
  <c r="H66" i="16"/>
  <c r="H67" i="16"/>
  <c r="H68" i="16"/>
  <c r="H69" i="16"/>
  <c r="H70" i="16"/>
  <c r="H71" i="16"/>
  <c r="H72" i="16"/>
  <c r="H73" i="16"/>
  <c r="H74" i="16"/>
  <c r="H75" i="16"/>
  <c r="H76" i="16"/>
  <c r="H5" i="16"/>
  <c r="C6" i="16"/>
  <c r="D6" i="16"/>
  <c r="E6" i="16"/>
  <c r="F6" i="16"/>
  <c r="G6" i="16"/>
  <c r="C8" i="16"/>
  <c r="D8" i="16"/>
  <c r="E8" i="16"/>
  <c r="F8" i="16"/>
  <c r="G8" i="16"/>
  <c r="B49" i="16"/>
  <c r="B50" i="16"/>
  <c r="B51" i="16"/>
  <c r="B52" i="16"/>
  <c r="B53" i="16"/>
  <c r="B54" i="16"/>
  <c r="B55" i="16"/>
  <c r="B56" i="16"/>
  <c r="B57" i="16"/>
  <c r="B58" i="16"/>
  <c r="B59" i="16"/>
  <c r="B60" i="16"/>
  <c r="B61" i="16"/>
  <c r="B62" i="16"/>
  <c r="B63" i="16"/>
  <c r="B64" i="16"/>
  <c r="B65" i="16"/>
  <c r="B66" i="16"/>
  <c r="B67" i="16"/>
  <c r="B68" i="16"/>
  <c r="B69" i="16"/>
  <c r="B70" i="16"/>
  <c r="B71" i="16"/>
  <c r="B72" i="16"/>
  <c r="B73" i="16"/>
  <c r="B74" i="16"/>
  <c r="B75" i="16"/>
  <c r="B76" i="16"/>
  <c r="B43" i="16"/>
  <c r="B44" i="16"/>
  <c r="B45" i="16"/>
  <c r="B46" i="16"/>
  <c r="B47" i="16"/>
  <c r="B48" i="16"/>
  <c r="B29" i="16"/>
  <c r="B30" i="16"/>
  <c r="B31" i="16"/>
  <c r="B32" i="16"/>
  <c r="B33" i="16"/>
  <c r="B34" i="16"/>
  <c r="B35" i="16"/>
  <c r="B36" i="16"/>
  <c r="B37" i="16"/>
  <c r="B38" i="16"/>
  <c r="B39" i="16"/>
  <c r="B40" i="16"/>
  <c r="B41" i="16"/>
  <c r="B42" i="16"/>
  <c r="B6" i="16"/>
  <c r="B7" i="16"/>
  <c r="B8" i="16"/>
  <c r="B9" i="16"/>
  <c r="B10" i="16"/>
  <c r="B11" i="16"/>
  <c r="B12" i="16"/>
  <c r="B13" i="16"/>
  <c r="B14" i="16"/>
  <c r="B15" i="16"/>
  <c r="B16" i="16"/>
  <c r="B17" i="16"/>
  <c r="B18" i="16"/>
  <c r="B19" i="16"/>
  <c r="B20" i="16"/>
  <c r="B21" i="16"/>
  <c r="B22" i="16"/>
  <c r="B23" i="16"/>
  <c r="B24" i="16"/>
  <c r="B25" i="16"/>
  <c r="B26" i="16"/>
  <c r="B27" i="16"/>
  <c r="B28" i="16"/>
  <c r="B5" i="16"/>
  <c r="L4" i="18"/>
  <c r="L5" i="18"/>
  <c r="L6" i="18"/>
  <c r="L7" i="18"/>
  <c r="L8" i="18"/>
  <c r="L9" i="18"/>
  <c r="L10" i="18"/>
  <c r="L11" i="18"/>
  <c r="L12" i="18"/>
  <c r="L13" i="18"/>
  <c r="L14" i="18"/>
  <c r="L15" i="18"/>
  <c r="L16" i="18"/>
  <c r="L17" i="18"/>
  <c r="L18" i="18"/>
  <c r="L19" i="18"/>
  <c r="L20" i="18"/>
  <c r="L21" i="18"/>
  <c r="L22" i="18"/>
  <c r="L23" i="18"/>
  <c r="L24" i="18"/>
  <c r="L25" i="18"/>
  <c r="L26" i="18"/>
  <c r="L27" i="18"/>
  <c r="L28" i="18"/>
  <c r="L29" i="18"/>
  <c r="L30" i="18"/>
  <c r="L31" i="18"/>
  <c r="L32" i="18"/>
  <c r="L33" i="18"/>
  <c r="L34" i="18"/>
  <c r="L35" i="18"/>
  <c r="L36" i="18"/>
  <c r="L37" i="18"/>
  <c r="L38" i="18"/>
  <c r="L39" i="18"/>
  <c r="L40" i="18"/>
  <c r="L41" i="18"/>
  <c r="L42" i="18"/>
  <c r="L43" i="18"/>
  <c r="L44" i="18"/>
  <c r="L45" i="18"/>
  <c r="L46" i="18"/>
  <c r="L47" i="18"/>
  <c r="L48" i="18"/>
  <c r="L49" i="18"/>
  <c r="L50" i="18"/>
  <c r="L51" i="18"/>
  <c r="L52" i="18"/>
  <c r="L53" i="18"/>
  <c r="L54" i="18"/>
  <c r="L55" i="18"/>
  <c r="L56" i="18"/>
  <c r="L57" i="18"/>
  <c r="L58" i="18"/>
  <c r="L59" i="18"/>
  <c r="L60" i="18"/>
  <c r="L61" i="18"/>
  <c r="L62" i="18"/>
  <c r="L63" i="18"/>
  <c r="L64" i="18"/>
  <c r="L65" i="18"/>
  <c r="L66" i="18"/>
  <c r="L67" i="18"/>
  <c r="L68" i="18"/>
  <c r="L69" i="18"/>
  <c r="L70" i="18"/>
  <c r="L71" i="18"/>
  <c r="L72" i="18"/>
  <c r="L73" i="18"/>
  <c r="L74" i="18"/>
  <c r="L3" i="18"/>
  <c r="J4" i="18"/>
  <c r="J5" i="18"/>
  <c r="J6" i="18"/>
  <c r="J7" i="18"/>
  <c r="J8" i="18"/>
  <c r="J9" i="18"/>
  <c r="J10" i="18"/>
  <c r="J11" i="18"/>
  <c r="J12" i="18"/>
  <c r="J13" i="18"/>
  <c r="J14" i="18"/>
  <c r="J15" i="18"/>
  <c r="J16" i="18"/>
  <c r="J17" i="18"/>
  <c r="J18" i="18"/>
  <c r="J19" i="18"/>
  <c r="J20" i="18"/>
  <c r="J21" i="18"/>
  <c r="J22" i="18"/>
  <c r="J23" i="18"/>
  <c r="J24" i="18"/>
  <c r="J25" i="18"/>
  <c r="J26" i="18"/>
  <c r="J27" i="18"/>
  <c r="J28" i="18"/>
  <c r="J29" i="18"/>
  <c r="J30" i="18"/>
  <c r="J31" i="18"/>
  <c r="J32" i="18"/>
  <c r="J33" i="18"/>
  <c r="J34" i="18"/>
  <c r="J35" i="18"/>
  <c r="J36" i="18"/>
  <c r="J37" i="18"/>
  <c r="J38" i="18"/>
  <c r="J39" i="18"/>
  <c r="J40" i="18"/>
  <c r="J41" i="18"/>
  <c r="J42" i="18"/>
  <c r="J43" i="18"/>
  <c r="J44" i="18"/>
  <c r="J45" i="18"/>
  <c r="J46" i="18"/>
  <c r="J47" i="18"/>
  <c r="J48" i="18"/>
  <c r="J49" i="18"/>
  <c r="J50" i="18"/>
  <c r="J51" i="18"/>
  <c r="J52" i="18"/>
  <c r="J53" i="18"/>
  <c r="J54" i="18"/>
  <c r="J55" i="18"/>
  <c r="J56" i="18"/>
  <c r="J57" i="18"/>
  <c r="J58" i="18"/>
  <c r="J59" i="18"/>
  <c r="J60" i="18"/>
  <c r="J61" i="18"/>
  <c r="J62" i="18"/>
  <c r="J63" i="18"/>
  <c r="J64" i="18"/>
  <c r="J65" i="18"/>
  <c r="J66" i="18"/>
  <c r="J67" i="18"/>
  <c r="J68" i="18"/>
  <c r="J69" i="18"/>
  <c r="J70" i="18"/>
  <c r="J71" i="18"/>
  <c r="J72" i="18"/>
  <c r="J73" i="18"/>
  <c r="J74" i="18"/>
  <c r="J3" i="18"/>
  <c r="I4" i="18"/>
  <c r="I5" i="18"/>
  <c r="I6" i="18"/>
  <c r="I7" i="18"/>
  <c r="I8" i="18"/>
  <c r="I9" i="18"/>
  <c r="I10" i="18"/>
  <c r="I11" i="18"/>
  <c r="I12" i="18"/>
  <c r="I13" i="18"/>
  <c r="I14" i="18"/>
  <c r="I15" i="18"/>
  <c r="I16" i="18"/>
  <c r="I17" i="18"/>
  <c r="I18" i="18"/>
  <c r="I19" i="18"/>
  <c r="I20" i="18"/>
  <c r="I21" i="18"/>
  <c r="I22" i="18"/>
  <c r="I23" i="18"/>
  <c r="I24" i="18"/>
  <c r="I25" i="18"/>
  <c r="I26" i="18"/>
  <c r="I27" i="18"/>
  <c r="I28" i="18"/>
  <c r="I29" i="18"/>
  <c r="I30" i="18"/>
  <c r="I31" i="18"/>
  <c r="I32" i="18"/>
  <c r="I33" i="18"/>
  <c r="I34" i="18"/>
  <c r="I35" i="18"/>
  <c r="I36" i="18"/>
  <c r="I37" i="18"/>
  <c r="I38" i="18"/>
  <c r="I39" i="18"/>
  <c r="I40" i="18"/>
  <c r="I41" i="18"/>
  <c r="I42" i="18"/>
  <c r="I43" i="18"/>
  <c r="I44" i="18"/>
  <c r="I45" i="18"/>
  <c r="I46" i="18"/>
  <c r="I47" i="18"/>
  <c r="I48" i="18"/>
  <c r="I49" i="18"/>
  <c r="I50" i="18"/>
  <c r="I51" i="18"/>
  <c r="I52" i="18"/>
  <c r="I53" i="18"/>
  <c r="I54" i="18"/>
  <c r="I55" i="18"/>
  <c r="I56" i="18"/>
  <c r="I57" i="18"/>
  <c r="I58" i="18"/>
  <c r="I59" i="18"/>
  <c r="I60" i="18"/>
  <c r="I61" i="18"/>
  <c r="I62" i="18"/>
  <c r="I63" i="18"/>
  <c r="I64" i="18"/>
  <c r="I65" i="18"/>
  <c r="I66" i="18"/>
  <c r="I67" i="18"/>
  <c r="I68" i="18"/>
  <c r="I69" i="18"/>
  <c r="I70" i="18"/>
  <c r="I71" i="18"/>
  <c r="I72" i="18"/>
  <c r="I73" i="18"/>
  <c r="I74" i="18"/>
  <c r="I3" i="18"/>
  <c r="G74" i="18"/>
  <c r="D4" i="18"/>
  <c r="D5" i="18"/>
  <c r="D6" i="18"/>
  <c r="D7" i="18"/>
  <c r="D8" i="18"/>
  <c r="D9" i="18"/>
  <c r="D10" i="18"/>
  <c r="D11" i="18"/>
  <c r="D12" i="18"/>
  <c r="D13" i="18"/>
  <c r="D14" i="18"/>
  <c r="D15" i="18"/>
  <c r="D16" i="18"/>
  <c r="D17" i="18"/>
  <c r="D18" i="18"/>
  <c r="D19" i="18"/>
  <c r="D20" i="18"/>
  <c r="D21" i="18"/>
  <c r="D22" i="18"/>
  <c r="D23" i="18"/>
  <c r="D24" i="18"/>
  <c r="D25" i="18"/>
  <c r="D26" i="18"/>
  <c r="D27" i="18"/>
  <c r="D28" i="18"/>
  <c r="D29" i="18"/>
  <c r="D30" i="18"/>
  <c r="D31" i="18"/>
  <c r="D32" i="18"/>
  <c r="D33" i="18"/>
  <c r="D34" i="18"/>
  <c r="D35" i="18"/>
  <c r="D36" i="18"/>
  <c r="D37" i="18"/>
  <c r="D38" i="18"/>
  <c r="D39" i="18"/>
  <c r="D40" i="18"/>
  <c r="D41" i="18"/>
  <c r="D42" i="18"/>
  <c r="D43" i="18"/>
  <c r="D44" i="18"/>
  <c r="D45" i="18"/>
  <c r="D46" i="18"/>
  <c r="D47" i="18"/>
  <c r="D48" i="18"/>
  <c r="D49" i="18"/>
  <c r="D50" i="18"/>
  <c r="D51" i="18"/>
  <c r="D52" i="18"/>
  <c r="D53" i="18"/>
  <c r="D54" i="18"/>
  <c r="D55" i="18"/>
  <c r="D56" i="18"/>
  <c r="D57" i="18"/>
  <c r="D58" i="18"/>
  <c r="D59" i="18"/>
  <c r="D60" i="18"/>
  <c r="D61" i="18"/>
  <c r="D62" i="18"/>
  <c r="D63" i="18"/>
  <c r="D64" i="18"/>
  <c r="D65" i="18"/>
  <c r="D66" i="18"/>
  <c r="D67" i="18"/>
  <c r="D68" i="18"/>
  <c r="D69" i="18"/>
  <c r="D70" i="18"/>
  <c r="D71" i="18"/>
  <c r="D72" i="18"/>
  <c r="D73" i="18"/>
  <c r="D74" i="18"/>
  <c r="D3" i="18"/>
  <c r="AP4" i="17"/>
  <c r="AQ4" i="17"/>
  <c r="AQ5" i="17"/>
  <c r="AP6" i="17"/>
  <c r="AQ6" i="17"/>
  <c r="AP8" i="17"/>
  <c r="AQ9" i="17"/>
  <c r="AP12" i="17"/>
  <c r="AQ13" i="17"/>
  <c r="AP16" i="17"/>
  <c r="AQ16" i="17"/>
  <c r="AQ17" i="17"/>
  <c r="AQ18" i="17"/>
  <c r="AP20" i="17"/>
  <c r="AQ21" i="17"/>
  <c r="AP22" i="17"/>
  <c r="AQ24" i="17"/>
  <c r="AQ25" i="17"/>
  <c r="AP26" i="17"/>
  <c r="AQ29" i="17"/>
  <c r="AP30" i="17"/>
  <c r="AQ30" i="17"/>
  <c r="AP31" i="17"/>
  <c r="AQ31" i="17"/>
  <c r="AQ33" i="17"/>
  <c r="AP34" i="17"/>
  <c r="AQ34" i="17"/>
  <c r="AQ35" i="17"/>
  <c r="AP36" i="17"/>
  <c r="AQ36" i="17"/>
  <c r="AQ37" i="17"/>
  <c r="AQ39" i="17"/>
  <c r="AP40" i="17"/>
  <c r="AQ43" i="17"/>
  <c r="AP44" i="17"/>
  <c r="AQ44" i="17"/>
  <c r="AQ45" i="17"/>
  <c r="AP47" i="17"/>
  <c r="AQ47" i="17"/>
  <c r="AP48" i="17"/>
  <c r="AQ48" i="17"/>
  <c r="AQ49" i="17"/>
  <c r="AQ51" i="17"/>
  <c r="AP52" i="17"/>
  <c r="AQ53" i="17"/>
  <c r="AQ54" i="17"/>
  <c r="AQ55" i="17"/>
  <c r="AP56" i="17"/>
  <c r="AQ58" i="17"/>
  <c r="AQ59" i="17"/>
  <c r="AP60" i="17"/>
  <c r="AQ60" i="17"/>
  <c r="AQ61" i="17"/>
  <c r="AP62" i="17"/>
  <c r="AQ62" i="17"/>
  <c r="AQ63" i="17"/>
  <c r="AP65" i="17"/>
  <c r="AP66" i="17"/>
  <c r="AP67" i="17"/>
  <c r="AQ67" i="17"/>
  <c r="AP68" i="17"/>
  <c r="AQ68" i="17"/>
  <c r="AQ70" i="17"/>
  <c r="AP72" i="17"/>
  <c r="AQ73" i="17"/>
  <c r="AQ3" i="17"/>
  <c r="AO4" i="17"/>
  <c r="AS4" i="17" s="1"/>
  <c r="AO6" i="17"/>
  <c r="AS6" i="17" s="1"/>
  <c r="AO12" i="17"/>
  <c r="AO16" i="17"/>
  <c r="AS16" i="17" s="1"/>
  <c r="AO23" i="17"/>
  <c r="AO31" i="17"/>
  <c r="AS31" i="17" s="1"/>
  <c r="AO32" i="17"/>
  <c r="AO36" i="17"/>
  <c r="AS36" i="17" s="1"/>
  <c r="AO47" i="17"/>
  <c r="AS47" i="17" s="1"/>
  <c r="AM27" i="17"/>
  <c r="AQ27" i="17" s="1"/>
  <c r="AM28" i="17"/>
  <c r="AQ28" i="17" s="1"/>
  <c r="AM29" i="17"/>
  <c r="AM32" i="17"/>
  <c r="AQ32" i="17" s="1"/>
  <c r="AM38" i="17"/>
  <c r="AQ38" i="17" s="1"/>
  <c r="AM39" i="17"/>
  <c r="AM40" i="17"/>
  <c r="AQ40" i="17" s="1"/>
  <c r="AM41" i="17"/>
  <c r="AQ41" i="17" s="1"/>
  <c r="AM42" i="17"/>
  <c r="AQ42" i="17" s="1"/>
  <c r="AM43" i="17"/>
  <c r="AM45" i="17"/>
  <c r="AM46" i="17"/>
  <c r="AQ46" i="17" s="1"/>
  <c r="AM50" i="17"/>
  <c r="AQ50" i="17" s="1"/>
  <c r="AM52" i="17"/>
  <c r="AQ52" i="17" s="1"/>
  <c r="AM53" i="17"/>
  <c r="AM56" i="17"/>
  <c r="AQ56" i="17" s="1"/>
  <c r="AM57" i="17"/>
  <c r="AQ57" i="17" s="1"/>
  <c r="AM61" i="17"/>
  <c r="AM63" i="17"/>
  <c r="AM64" i="17"/>
  <c r="AQ64" i="17" s="1"/>
  <c r="AM65" i="17"/>
  <c r="AQ65" i="17" s="1"/>
  <c r="AM66" i="17"/>
  <c r="AQ66" i="17" s="1"/>
  <c r="AM67" i="17"/>
  <c r="AM69" i="17"/>
  <c r="AQ69" i="17" s="1"/>
  <c r="AM71" i="17"/>
  <c r="AQ71" i="17" s="1"/>
  <c r="AM72" i="17"/>
  <c r="AQ72" i="17" s="1"/>
  <c r="AM5" i="17"/>
  <c r="AM7" i="17"/>
  <c r="AQ7" i="17" s="1"/>
  <c r="AM8" i="17"/>
  <c r="AQ8" i="17" s="1"/>
  <c r="AM9" i="17"/>
  <c r="AM10" i="17"/>
  <c r="AQ10" i="17" s="1"/>
  <c r="AM11" i="17"/>
  <c r="AQ11" i="17" s="1"/>
  <c r="AM12" i="17"/>
  <c r="AQ12" i="17" s="1"/>
  <c r="AM13" i="17"/>
  <c r="AM14" i="17"/>
  <c r="AQ14" i="17" s="1"/>
  <c r="AM15" i="17"/>
  <c r="AQ15" i="17" s="1"/>
  <c r="AM19" i="17"/>
  <c r="AQ19" i="17" s="1"/>
  <c r="AM20" i="17"/>
  <c r="AQ20" i="17" s="1"/>
  <c r="AM21" i="17"/>
  <c r="AM22" i="17"/>
  <c r="AQ22" i="17" s="1"/>
  <c r="AM23" i="17"/>
  <c r="AQ23" i="17" s="1"/>
  <c r="AM25" i="17"/>
  <c r="AM26" i="17"/>
  <c r="AQ26" i="17" s="1"/>
  <c r="AJ5" i="17"/>
  <c r="AP5" i="17" s="1"/>
  <c r="AJ7" i="17"/>
  <c r="AP7" i="17" s="1"/>
  <c r="AJ8" i="17"/>
  <c r="AJ9" i="17"/>
  <c r="AP9" i="17" s="1"/>
  <c r="AJ10" i="17"/>
  <c r="AP10" i="17" s="1"/>
  <c r="AJ11" i="17"/>
  <c r="AP11" i="17" s="1"/>
  <c r="AJ12" i="17"/>
  <c r="AJ13" i="17"/>
  <c r="AP13" i="17" s="1"/>
  <c r="AJ14" i="17"/>
  <c r="AP14" i="17" s="1"/>
  <c r="AJ15" i="17"/>
  <c r="AP15" i="17" s="1"/>
  <c r="AJ16" i="17"/>
  <c r="AJ17" i="17"/>
  <c r="AP17" i="17" s="1"/>
  <c r="AJ18" i="17"/>
  <c r="AP18" i="17" s="1"/>
  <c r="AJ19" i="17"/>
  <c r="AP19" i="17" s="1"/>
  <c r="AJ21" i="17"/>
  <c r="AP21" i="17" s="1"/>
  <c r="AJ22" i="17"/>
  <c r="AJ23" i="17"/>
  <c r="AP23" i="17" s="1"/>
  <c r="AJ24" i="17"/>
  <c r="AP24" i="17" s="1"/>
  <c r="AJ25" i="17"/>
  <c r="AP25" i="17" s="1"/>
  <c r="AJ26" i="17"/>
  <c r="AJ27" i="17"/>
  <c r="AP27" i="17" s="1"/>
  <c r="AJ28" i="17"/>
  <c r="AP28" i="17" s="1"/>
  <c r="AJ29" i="17"/>
  <c r="AP29" i="17" s="1"/>
  <c r="AJ30" i="17"/>
  <c r="AJ32" i="17"/>
  <c r="AP32" i="17" s="1"/>
  <c r="AJ33" i="17"/>
  <c r="AP33" i="17" s="1"/>
  <c r="AJ34" i="17"/>
  <c r="AJ35" i="17"/>
  <c r="AP35" i="17" s="1"/>
  <c r="AJ37" i="17"/>
  <c r="AP37" i="17" s="1"/>
  <c r="AJ38" i="17"/>
  <c r="AP38" i="17" s="1"/>
  <c r="AJ39" i="17"/>
  <c r="AP39" i="17" s="1"/>
  <c r="AJ40" i="17"/>
  <c r="AJ41" i="17"/>
  <c r="AP41" i="17" s="1"/>
  <c r="AJ42" i="17"/>
  <c r="AP42" i="17" s="1"/>
  <c r="AJ43" i="17"/>
  <c r="AP43" i="17" s="1"/>
  <c r="AJ44" i="17"/>
  <c r="AJ45" i="17"/>
  <c r="AP45" i="17" s="1"/>
  <c r="AJ46" i="17"/>
  <c r="AP46" i="17" s="1"/>
  <c r="AJ48" i="17"/>
  <c r="AJ49" i="17"/>
  <c r="AP49" i="17" s="1"/>
  <c r="AJ50" i="17"/>
  <c r="AP50" i="17" s="1"/>
  <c r="AJ51" i="17"/>
  <c r="AP51" i="17" s="1"/>
  <c r="AJ52" i="17"/>
  <c r="AJ53" i="17"/>
  <c r="AP53" i="17" s="1"/>
  <c r="AJ54" i="17"/>
  <c r="AP54" i="17" s="1"/>
  <c r="AJ55" i="17"/>
  <c r="AP55" i="17" s="1"/>
  <c r="AJ56" i="17"/>
  <c r="AJ57" i="17"/>
  <c r="AP57" i="17" s="1"/>
  <c r="AJ58" i="17"/>
  <c r="AP58" i="17" s="1"/>
  <c r="AJ59" i="17"/>
  <c r="AP59" i="17" s="1"/>
  <c r="AJ61" i="17"/>
  <c r="AP61" i="17" s="1"/>
  <c r="AJ62" i="17"/>
  <c r="AJ63" i="17"/>
  <c r="AP63" i="17" s="1"/>
  <c r="AJ64" i="17"/>
  <c r="AP64" i="17" s="1"/>
  <c r="AJ68" i="17"/>
  <c r="AJ69" i="17"/>
  <c r="AP69" i="17" s="1"/>
  <c r="AJ70" i="17"/>
  <c r="AP70" i="17" s="1"/>
  <c r="AJ71" i="17"/>
  <c r="AP71" i="17" s="1"/>
  <c r="AJ72" i="17"/>
  <c r="AJ73" i="17"/>
  <c r="AP73" i="17" s="1"/>
  <c r="AJ74" i="17"/>
  <c r="AP74" i="17" s="1"/>
  <c r="AJ3" i="17"/>
  <c r="AP3" i="17" s="1"/>
  <c r="AG20" i="17"/>
  <c r="AO20" i="17" s="1"/>
  <c r="AS20" i="17" s="1"/>
  <c r="AG21" i="17"/>
  <c r="AO21" i="17" s="1"/>
  <c r="AS21" i="17" s="1"/>
  <c r="AG23" i="17"/>
  <c r="AG24" i="17"/>
  <c r="AO24" i="17" s="1"/>
  <c r="AS24" i="17" s="1"/>
  <c r="AG25" i="17"/>
  <c r="AO25" i="17" s="1"/>
  <c r="AS25" i="17" s="1"/>
  <c r="AG28" i="17"/>
  <c r="AO28" i="17" s="1"/>
  <c r="AG29" i="17"/>
  <c r="AO29" i="17" s="1"/>
  <c r="AS29" i="17" s="1"/>
  <c r="AG32" i="17"/>
  <c r="AG33" i="17"/>
  <c r="AO33" i="17" s="1"/>
  <c r="AG34" i="17"/>
  <c r="AO34" i="17" s="1"/>
  <c r="AS34" i="17" s="1"/>
  <c r="AG38" i="17"/>
  <c r="AO38" i="17" s="1"/>
  <c r="AS38" i="17" s="1"/>
  <c r="AG42" i="17"/>
  <c r="AO42" i="17" s="1"/>
  <c r="AS42" i="17" s="1"/>
  <c r="AG43" i="17"/>
  <c r="AO43" i="17" s="1"/>
  <c r="AS43" i="17" s="1"/>
  <c r="AG46" i="17"/>
  <c r="AO46" i="17" s="1"/>
  <c r="AG48" i="17"/>
  <c r="AO48" i="17" s="1"/>
  <c r="AS48" i="17" s="1"/>
  <c r="AG51" i="17"/>
  <c r="AO51" i="17" s="1"/>
  <c r="AS51" i="17" s="1"/>
  <c r="AG52" i="17"/>
  <c r="AO52" i="17" s="1"/>
  <c r="AS52" i="17" s="1"/>
  <c r="AG55" i="17"/>
  <c r="AO55" i="17" s="1"/>
  <c r="AG56" i="17"/>
  <c r="AO56" i="17" s="1"/>
  <c r="AS56" i="17" s="1"/>
  <c r="AG59" i="17"/>
  <c r="AO59" i="17" s="1"/>
  <c r="AS59" i="17" s="1"/>
  <c r="AG60" i="17"/>
  <c r="AO60" i="17" s="1"/>
  <c r="AS60" i="17" s="1"/>
  <c r="AG63" i="17"/>
  <c r="AO63" i="17" s="1"/>
  <c r="AG64" i="17"/>
  <c r="AO64" i="17" s="1"/>
  <c r="AS64" i="17" s="1"/>
  <c r="AG66" i="17"/>
  <c r="AO66" i="17" s="1"/>
  <c r="AS66" i="17" s="1"/>
  <c r="AG68" i="17"/>
  <c r="AO68" i="17" s="1"/>
  <c r="AS68" i="17" s="1"/>
  <c r="AG70" i="17"/>
  <c r="AO70" i="17" s="1"/>
  <c r="AG71" i="17"/>
  <c r="AO71" i="17" s="1"/>
  <c r="AS71" i="17" s="1"/>
  <c r="AG72" i="17"/>
  <c r="AO72" i="17" s="1"/>
  <c r="AS72" i="17" s="1"/>
  <c r="AG5" i="17"/>
  <c r="AO5" i="17" s="1"/>
  <c r="AG9" i="17"/>
  <c r="AO9" i="17" s="1"/>
  <c r="AS9" i="17" s="1"/>
  <c r="AG10" i="17"/>
  <c r="AO10" i="17" s="1"/>
  <c r="AS10" i="17" s="1"/>
  <c r="AG11" i="17"/>
  <c r="AO11" i="17" s="1"/>
  <c r="AS11" i="17" s="1"/>
  <c r="AG12" i="17"/>
  <c r="AG14" i="17"/>
  <c r="AO14" i="17" s="1"/>
  <c r="AG15" i="17"/>
  <c r="AO15" i="17" s="1"/>
  <c r="AS15" i="17" s="1"/>
  <c r="AG16" i="17"/>
  <c r="AG17" i="17"/>
  <c r="AO17" i="17" s="1"/>
  <c r="AG3" i="17"/>
  <c r="AO3" i="17" s="1"/>
  <c r="AF4" i="17"/>
  <c r="AF5" i="17"/>
  <c r="AF6" i="17"/>
  <c r="AF7" i="17"/>
  <c r="AG7" i="17" s="1"/>
  <c r="AO7" i="17" s="1"/>
  <c r="AF8" i="17"/>
  <c r="AG8" i="17" s="1"/>
  <c r="AO8" i="17" s="1"/>
  <c r="AS8" i="17" s="1"/>
  <c r="AF10" i="17"/>
  <c r="AF12" i="17"/>
  <c r="AF13" i="17"/>
  <c r="AG13" i="17" s="1"/>
  <c r="AO13" i="17" s="1"/>
  <c r="AS13" i="17" s="1"/>
  <c r="AF14" i="17"/>
  <c r="AF15" i="17"/>
  <c r="AF16" i="17"/>
  <c r="AF18" i="17"/>
  <c r="AG18" i="17" s="1"/>
  <c r="AO18" i="17" s="1"/>
  <c r="AF19" i="17"/>
  <c r="AG19" i="17" s="1"/>
  <c r="AO19" i="17" s="1"/>
  <c r="AS19" i="17" s="1"/>
  <c r="AF20" i="17"/>
  <c r="AF21" i="17"/>
  <c r="AF22" i="17"/>
  <c r="AG22" i="17" s="1"/>
  <c r="AO22" i="17" s="1"/>
  <c r="AF26" i="17"/>
  <c r="AG26" i="17" s="1"/>
  <c r="AO26" i="17" s="1"/>
  <c r="AS26" i="17" s="1"/>
  <c r="AF27" i="17"/>
  <c r="AG27" i="17" s="1"/>
  <c r="AO27" i="17" s="1"/>
  <c r="AS27" i="17" s="1"/>
  <c r="AF28" i="17"/>
  <c r="AF30" i="17"/>
  <c r="AG30" i="17" s="1"/>
  <c r="AO30" i="17" s="1"/>
  <c r="AS30" i="17" s="1"/>
  <c r="AF31" i="17"/>
  <c r="AF33" i="17"/>
  <c r="AF34" i="17"/>
  <c r="AF35" i="17"/>
  <c r="AG35" i="17" s="1"/>
  <c r="AO35" i="17" s="1"/>
  <c r="AS35" i="17" s="1"/>
  <c r="AF36" i="17"/>
  <c r="AF37" i="17"/>
  <c r="AG37" i="17" s="1"/>
  <c r="AO37" i="17" s="1"/>
  <c r="AS37" i="17" s="1"/>
  <c r="AF38" i="17"/>
  <c r="AF39" i="17"/>
  <c r="AG39" i="17" s="1"/>
  <c r="AO39" i="17" s="1"/>
  <c r="AS39" i="17" s="1"/>
  <c r="AF40" i="17"/>
  <c r="AG40" i="17" s="1"/>
  <c r="AO40" i="17" s="1"/>
  <c r="AS40" i="17" s="1"/>
  <c r="AF41" i="17"/>
  <c r="AG41" i="17" s="1"/>
  <c r="AO41" i="17" s="1"/>
  <c r="AS41" i="17" s="1"/>
  <c r="AF42" i="17"/>
  <c r="AF44" i="17"/>
  <c r="AG44" i="17" s="1"/>
  <c r="AO44" i="17" s="1"/>
  <c r="AS44" i="17" s="1"/>
  <c r="AF45" i="17"/>
  <c r="AG45" i="17" s="1"/>
  <c r="AO45" i="17" s="1"/>
  <c r="AS45" i="17" s="1"/>
  <c r="AF47" i="17"/>
  <c r="AF48" i="17"/>
  <c r="AF49" i="17"/>
  <c r="AG49" i="17" s="1"/>
  <c r="AO49" i="17" s="1"/>
  <c r="AS49" i="17" s="1"/>
  <c r="AF50" i="17"/>
  <c r="AG50" i="17" s="1"/>
  <c r="AO50" i="17" s="1"/>
  <c r="AS50" i="17" s="1"/>
  <c r="AF51" i="17"/>
  <c r="AF52" i="17"/>
  <c r="AF53" i="17"/>
  <c r="AG53" i="17" s="1"/>
  <c r="AO53" i="17" s="1"/>
  <c r="AS53" i="17" s="1"/>
  <c r="AF54" i="17"/>
  <c r="AG54" i="17" s="1"/>
  <c r="AO54" i="17" s="1"/>
  <c r="AS54" i="17" s="1"/>
  <c r="AF55" i="17"/>
  <c r="AF56" i="17"/>
  <c r="AF57" i="17"/>
  <c r="AG57" i="17" s="1"/>
  <c r="AO57" i="17" s="1"/>
  <c r="AF58" i="17"/>
  <c r="AG58" i="17" s="1"/>
  <c r="AO58" i="17" s="1"/>
  <c r="AS58" i="17" s="1"/>
  <c r="AF59" i="17"/>
  <c r="AF61" i="17"/>
  <c r="AG61" i="17" s="1"/>
  <c r="AO61" i="17" s="1"/>
  <c r="AS61" i="17" s="1"/>
  <c r="AF62" i="17"/>
  <c r="AG62" i="17" s="1"/>
  <c r="AO62" i="17" s="1"/>
  <c r="AS62" i="17" s="1"/>
  <c r="AF63" i="17"/>
  <c r="AF64" i="17"/>
  <c r="AF65" i="17"/>
  <c r="AG65" i="17" s="1"/>
  <c r="AO65" i="17" s="1"/>
  <c r="AF67" i="17"/>
  <c r="AG67" i="17" s="1"/>
  <c r="AO67" i="17" s="1"/>
  <c r="AS67" i="17" s="1"/>
  <c r="AF69" i="17"/>
  <c r="AG69" i="17" s="1"/>
  <c r="AO69" i="17" s="1"/>
  <c r="AS69" i="17" s="1"/>
  <c r="AF71" i="17"/>
  <c r="AF72" i="17"/>
  <c r="AF73" i="17"/>
  <c r="AG73" i="17" s="1"/>
  <c r="AO73" i="17" s="1"/>
  <c r="AS73" i="17" s="1"/>
  <c r="AF74" i="17"/>
  <c r="AG74" i="17" s="1"/>
  <c r="AF3" i="17"/>
  <c r="U4" i="17"/>
  <c r="V4" i="17"/>
  <c r="W4" i="17"/>
  <c r="U5" i="17"/>
  <c r="V5" i="17"/>
  <c r="W5" i="17"/>
  <c r="U6" i="17"/>
  <c r="V6" i="17"/>
  <c r="W6" i="17"/>
  <c r="U7" i="17"/>
  <c r="V7" i="17"/>
  <c r="W7" i="17"/>
  <c r="U8" i="17"/>
  <c r="V8" i="17"/>
  <c r="W8" i="17"/>
  <c r="U9" i="17"/>
  <c r="V9" i="17"/>
  <c r="W9" i="17"/>
  <c r="U10" i="17"/>
  <c r="V10" i="17"/>
  <c r="W10" i="17"/>
  <c r="U11" i="17"/>
  <c r="V11" i="17"/>
  <c r="W11" i="17"/>
  <c r="U12" i="17"/>
  <c r="V12" i="17"/>
  <c r="W12" i="17"/>
  <c r="U13" i="17"/>
  <c r="V13" i="17"/>
  <c r="W13" i="17"/>
  <c r="U14" i="17"/>
  <c r="V14" i="17"/>
  <c r="W14" i="17"/>
  <c r="U15" i="17"/>
  <c r="V15" i="17"/>
  <c r="W15" i="17"/>
  <c r="U16" i="17"/>
  <c r="V16" i="17"/>
  <c r="W16" i="17"/>
  <c r="U17" i="17"/>
  <c r="V17" i="17"/>
  <c r="W17" i="17"/>
  <c r="U18" i="17"/>
  <c r="V18" i="17"/>
  <c r="W18" i="17"/>
  <c r="U19" i="17"/>
  <c r="V19" i="17"/>
  <c r="W19" i="17"/>
  <c r="U20" i="17"/>
  <c r="V20" i="17"/>
  <c r="W20" i="17"/>
  <c r="U21" i="17"/>
  <c r="Y74" i="17" s="1"/>
  <c r="AO74" i="17" s="1"/>
  <c r="AS74" i="17" s="1"/>
  <c r="V21" i="17"/>
  <c r="Z74" i="17" s="1"/>
  <c r="W21" i="17"/>
  <c r="AA74" i="17" s="1"/>
  <c r="AQ74" i="17" s="1"/>
  <c r="U22" i="17"/>
  <c r="V22" i="17"/>
  <c r="W22" i="17"/>
  <c r="U23" i="17"/>
  <c r="V23" i="17"/>
  <c r="W23" i="17"/>
  <c r="U24" i="17"/>
  <c r="V24" i="17"/>
  <c r="W24" i="17"/>
  <c r="U25" i="17"/>
  <c r="V25" i="17"/>
  <c r="W25" i="17"/>
  <c r="U26" i="17"/>
  <c r="V26" i="17"/>
  <c r="W26" i="17"/>
  <c r="U27" i="17"/>
  <c r="V27" i="17"/>
  <c r="W27" i="17"/>
  <c r="U28" i="17"/>
  <c r="V28" i="17"/>
  <c r="W28" i="17"/>
  <c r="U29" i="17"/>
  <c r="V29" i="17"/>
  <c r="W29" i="17"/>
  <c r="U30" i="17"/>
  <c r="V30" i="17"/>
  <c r="W30" i="17"/>
  <c r="U31" i="17"/>
  <c r="V31" i="17"/>
  <c r="W31" i="17"/>
  <c r="U32" i="17"/>
  <c r="V32" i="17"/>
  <c r="W32" i="17"/>
  <c r="U33" i="17"/>
  <c r="V33" i="17"/>
  <c r="W33" i="17"/>
  <c r="U34" i="17"/>
  <c r="V34" i="17"/>
  <c r="W34" i="17"/>
  <c r="U35" i="17"/>
  <c r="V35" i="17"/>
  <c r="W35" i="17"/>
  <c r="U36" i="17"/>
  <c r="V36" i="17"/>
  <c r="W36" i="17"/>
  <c r="U37" i="17"/>
  <c r="V37" i="17"/>
  <c r="W37" i="17"/>
  <c r="U38" i="17"/>
  <c r="V38" i="17"/>
  <c r="W38" i="17"/>
  <c r="U39" i="17"/>
  <c r="V39" i="17"/>
  <c r="W39" i="17"/>
  <c r="U40" i="17"/>
  <c r="V40" i="17"/>
  <c r="W40" i="17"/>
  <c r="U41" i="17"/>
  <c r="V41" i="17"/>
  <c r="W41" i="17"/>
  <c r="U42" i="17"/>
  <c r="V42" i="17"/>
  <c r="W42" i="17"/>
  <c r="U43" i="17"/>
  <c r="V43" i="17"/>
  <c r="W43" i="17"/>
  <c r="U44" i="17"/>
  <c r="V44" i="17"/>
  <c r="W44" i="17"/>
  <c r="U45" i="17"/>
  <c r="V45" i="17"/>
  <c r="W45" i="17"/>
  <c r="U46" i="17"/>
  <c r="V46" i="17"/>
  <c r="W46" i="17"/>
  <c r="U47" i="17"/>
  <c r="V47" i="17"/>
  <c r="W47" i="17"/>
  <c r="U48" i="17"/>
  <c r="V48" i="17"/>
  <c r="W48" i="17"/>
  <c r="U49" i="17"/>
  <c r="V49" i="17"/>
  <c r="W49" i="17"/>
  <c r="U50" i="17"/>
  <c r="V50" i="17"/>
  <c r="W50" i="17"/>
  <c r="U51" i="17"/>
  <c r="V51" i="17"/>
  <c r="W51" i="17"/>
  <c r="U52" i="17"/>
  <c r="V52" i="17"/>
  <c r="W52" i="17"/>
  <c r="U53" i="17"/>
  <c r="V53" i="17"/>
  <c r="W53" i="17"/>
  <c r="U54" i="17"/>
  <c r="V54" i="17"/>
  <c r="W54" i="17"/>
  <c r="U55" i="17"/>
  <c r="V55" i="17"/>
  <c r="W55" i="17"/>
  <c r="U56" i="17"/>
  <c r="V56" i="17"/>
  <c r="W56" i="17"/>
  <c r="U57" i="17"/>
  <c r="V57" i="17"/>
  <c r="W57" i="17"/>
  <c r="U58" i="17"/>
  <c r="V58" i="17"/>
  <c r="W58" i="17"/>
  <c r="U59" i="17"/>
  <c r="V59" i="17"/>
  <c r="W59" i="17"/>
  <c r="U60" i="17"/>
  <c r="V60" i="17"/>
  <c r="W60" i="17"/>
  <c r="U61" i="17"/>
  <c r="V61" i="17"/>
  <c r="W61" i="17"/>
  <c r="U62" i="17"/>
  <c r="V62" i="17"/>
  <c r="W62" i="17"/>
  <c r="U63" i="17"/>
  <c r="V63" i="17"/>
  <c r="W63" i="17"/>
  <c r="U64" i="17"/>
  <c r="V64" i="17"/>
  <c r="W64" i="17"/>
  <c r="U65" i="17"/>
  <c r="V65" i="17"/>
  <c r="W65" i="17"/>
  <c r="U66" i="17"/>
  <c r="V66" i="17"/>
  <c r="W66" i="17"/>
  <c r="U67" i="17"/>
  <c r="V67" i="17"/>
  <c r="W67" i="17"/>
  <c r="U68" i="17"/>
  <c r="V68" i="17"/>
  <c r="W68" i="17"/>
  <c r="U69" i="17"/>
  <c r="V69" i="17"/>
  <c r="W69" i="17"/>
  <c r="U70" i="17"/>
  <c r="V70" i="17"/>
  <c r="W70" i="17"/>
  <c r="U71" i="17"/>
  <c r="V71" i="17"/>
  <c r="W71" i="17"/>
  <c r="U72" i="17"/>
  <c r="V72" i="17"/>
  <c r="W72" i="17"/>
  <c r="U73" i="17"/>
  <c r="V73" i="17"/>
  <c r="W73" i="17"/>
  <c r="U74" i="17"/>
  <c r="V74" i="17"/>
  <c r="W74" i="17"/>
  <c r="U75" i="17"/>
  <c r="V75" i="17"/>
  <c r="W75" i="17"/>
  <c r="U76" i="17"/>
  <c r="V76" i="17"/>
  <c r="W76" i="17"/>
  <c r="U77" i="17"/>
  <c r="V77" i="17"/>
  <c r="W77" i="17"/>
  <c r="U78" i="17"/>
  <c r="V78" i="17"/>
  <c r="W78" i="17"/>
  <c r="U79" i="17"/>
  <c r="V79" i="17"/>
  <c r="W79" i="17"/>
  <c r="U80" i="17"/>
  <c r="V80" i="17"/>
  <c r="W80" i="17"/>
  <c r="U81" i="17"/>
  <c r="V81" i="17"/>
  <c r="W81" i="17"/>
  <c r="U82" i="17"/>
  <c r="V82" i="17"/>
  <c r="W82" i="17"/>
  <c r="U83" i="17"/>
  <c r="V83" i="17"/>
  <c r="W83" i="17"/>
  <c r="U84" i="17"/>
  <c r="V84" i="17"/>
  <c r="W84" i="17"/>
  <c r="U85" i="17"/>
  <c r="V85" i="17"/>
  <c r="W85" i="17"/>
  <c r="U86" i="17"/>
  <c r="V86" i="17"/>
  <c r="W86" i="17"/>
  <c r="U87" i="17"/>
  <c r="V87" i="17"/>
  <c r="W87" i="17"/>
  <c r="U88" i="17"/>
  <c r="V88" i="17"/>
  <c r="W88" i="17"/>
  <c r="U89" i="17"/>
  <c r="V89" i="17"/>
  <c r="W89" i="17"/>
  <c r="U90" i="17"/>
  <c r="V90" i="17"/>
  <c r="W90" i="17"/>
  <c r="U91" i="17"/>
  <c r="V91" i="17"/>
  <c r="W91" i="17"/>
  <c r="U92" i="17"/>
  <c r="V92" i="17"/>
  <c r="W92" i="17"/>
  <c r="U93" i="17"/>
  <c r="V93" i="17"/>
  <c r="W93" i="17"/>
  <c r="U94" i="17"/>
  <c r="V94" i="17"/>
  <c r="W94" i="17"/>
  <c r="U95" i="17"/>
  <c r="V95" i="17"/>
  <c r="W95" i="17"/>
  <c r="U96" i="17"/>
  <c r="V96" i="17"/>
  <c r="W96" i="17"/>
  <c r="U97" i="17"/>
  <c r="V97" i="17"/>
  <c r="W97" i="17"/>
  <c r="U98" i="17"/>
  <c r="V98" i="17"/>
  <c r="W98" i="17"/>
  <c r="U99" i="17"/>
  <c r="V99" i="17"/>
  <c r="W99" i="17"/>
  <c r="U100" i="17"/>
  <c r="V100" i="17"/>
  <c r="W100" i="17"/>
  <c r="U101" i="17"/>
  <c r="V101" i="17"/>
  <c r="W101" i="17"/>
  <c r="U102" i="17"/>
  <c r="V102" i="17"/>
  <c r="W102" i="17"/>
  <c r="U103" i="17"/>
  <c r="V103" i="17"/>
  <c r="W103" i="17"/>
  <c r="U104" i="17"/>
  <c r="V104" i="17"/>
  <c r="W104" i="17"/>
  <c r="U105" i="17"/>
  <c r="V105" i="17"/>
  <c r="W105" i="17"/>
  <c r="U106" i="17"/>
  <c r="V106" i="17"/>
  <c r="W106" i="17"/>
  <c r="U107" i="17"/>
  <c r="V107" i="17"/>
  <c r="W107" i="17"/>
  <c r="U108" i="17"/>
  <c r="V108" i="17"/>
  <c r="W108" i="17"/>
  <c r="U109" i="17"/>
  <c r="V109" i="17"/>
  <c r="W109" i="17"/>
  <c r="U110" i="17"/>
  <c r="V110" i="17"/>
  <c r="W110" i="17"/>
  <c r="U111" i="17"/>
  <c r="V111" i="17"/>
  <c r="W111" i="17"/>
  <c r="U112" i="17"/>
  <c r="V112" i="17"/>
  <c r="W112" i="17"/>
  <c r="U113" i="17"/>
  <c r="V113" i="17"/>
  <c r="W113" i="17"/>
  <c r="U114" i="17"/>
  <c r="V114" i="17"/>
  <c r="W114" i="17"/>
  <c r="U115" i="17"/>
  <c r="V115" i="17"/>
  <c r="W115" i="17"/>
  <c r="U116" i="17"/>
  <c r="V116" i="17"/>
  <c r="W116" i="17"/>
  <c r="U117" i="17"/>
  <c r="V117" i="17"/>
  <c r="W117" i="17"/>
  <c r="U118" i="17"/>
  <c r="V118" i="17"/>
  <c r="W118" i="17"/>
  <c r="U119" i="17"/>
  <c r="V119" i="17"/>
  <c r="W119" i="17"/>
  <c r="U120" i="17"/>
  <c r="V120" i="17"/>
  <c r="W120" i="17"/>
  <c r="U121" i="17"/>
  <c r="V121" i="17"/>
  <c r="W121" i="17"/>
  <c r="U122" i="17"/>
  <c r="V122" i="17"/>
  <c r="W122" i="17"/>
  <c r="U123" i="17"/>
  <c r="V123" i="17"/>
  <c r="W123" i="17"/>
  <c r="U124" i="17"/>
  <c r="V124" i="17"/>
  <c r="W124" i="17"/>
  <c r="U125" i="17"/>
  <c r="V125" i="17"/>
  <c r="W125" i="17"/>
  <c r="U126" i="17"/>
  <c r="V126" i="17"/>
  <c r="W126" i="17"/>
  <c r="U127" i="17"/>
  <c r="V127" i="17"/>
  <c r="W127" i="17"/>
  <c r="U128" i="17"/>
  <c r="V128" i="17"/>
  <c r="W128" i="17"/>
  <c r="U129" i="17"/>
  <c r="V129" i="17"/>
  <c r="W129" i="17"/>
  <c r="U130" i="17"/>
  <c r="V130" i="17"/>
  <c r="W130" i="17"/>
  <c r="U131" i="17"/>
  <c r="V131" i="17"/>
  <c r="W131" i="17"/>
  <c r="U132" i="17"/>
  <c r="V132" i="17"/>
  <c r="W132" i="17"/>
  <c r="U133" i="17"/>
  <c r="V133" i="17"/>
  <c r="W133" i="17"/>
  <c r="U134" i="17"/>
  <c r="V134" i="17"/>
  <c r="W134" i="17"/>
  <c r="U135" i="17"/>
  <c r="V135" i="17"/>
  <c r="W135" i="17"/>
  <c r="U136" i="17"/>
  <c r="V136" i="17"/>
  <c r="W136" i="17"/>
  <c r="U137" i="17"/>
  <c r="V137" i="17"/>
  <c r="W137" i="17"/>
  <c r="U138" i="17"/>
  <c r="V138" i="17"/>
  <c r="W138" i="17"/>
  <c r="U139" i="17"/>
  <c r="V139" i="17"/>
  <c r="W139" i="17"/>
  <c r="U140" i="17"/>
  <c r="V140" i="17"/>
  <c r="W140" i="17"/>
  <c r="U141" i="17"/>
  <c r="V141" i="17"/>
  <c r="W141" i="17"/>
  <c r="U142" i="17"/>
  <c r="V142" i="17"/>
  <c r="W142" i="17"/>
  <c r="U143" i="17"/>
  <c r="V143" i="17"/>
  <c r="W143" i="17"/>
  <c r="U144" i="17"/>
  <c r="V144" i="17"/>
  <c r="W144" i="17"/>
  <c r="U145" i="17"/>
  <c r="V145" i="17"/>
  <c r="W145" i="17"/>
  <c r="U146" i="17"/>
  <c r="V146" i="17"/>
  <c r="W146" i="17"/>
  <c r="U147" i="17"/>
  <c r="V147" i="17"/>
  <c r="W147" i="17"/>
  <c r="U148" i="17"/>
  <c r="V148" i="17"/>
  <c r="W148" i="17"/>
  <c r="U149" i="17"/>
  <c r="V149" i="17"/>
  <c r="W149" i="17"/>
  <c r="U150" i="17"/>
  <c r="V150" i="17"/>
  <c r="W150" i="17"/>
  <c r="U151" i="17"/>
  <c r="V151" i="17"/>
  <c r="W151" i="17"/>
  <c r="U152" i="17"/>
  <c r="V152" i="17"/>
  <c r="W152" i="17"/>
  <c r="U153" i="17"/>
  <c r="V153" i="17"/>
  <c r="W153" i="17"/>
  <c r="U154" i="17"/>
  <c r="V154" i="17"/>
  <c r="W154" i="17"/>
  <c r="U155" i="17"/>
  <c r="V155" i="17"/>
  <c r="W155" i="17"/>
  <c r="U156" i="17"/>
  <c r="V156" i="17"/>
  <c r="W156" i="17"/>
  <c r="U157" i="17"/>
  <c r="V157" i="17"/>
  <c r="W157" i="17"/>
  <c r="U158" i="17"/>
  <c r="V158" i="17"/>
  <c r="W158" i="17"/>
  <c r="U159" i="17"/>
  <c r="V159" i="17"/>
  <c r="W159" i="17"/>
  <c r="U160" i="17"/>
  <c r="V160" i="17"/>
  <c r="W160" i="17"/>
  <c r="U161" i="17"/>
  <c r="V161" i="17"/>
  <c r="W161" i="17"/>
  <c r="U162" i="17"/>
  <c r="V162" i="17"/>
  <c r="W162" i="17"/>
  <c r="U163" i="17"/>
  <c r="V163" i="17"/>
  <c r="W163" i="17"/>
  <c r="U164" i="17"/>
  <c r="V164" i="17"/>
  <c r="W164" i="17"/>
  <c r="U165" i="17"/>
  <c r="V165" i="17"/>
  <c r="W165" i="17"/>
  <c r="U166" i="17"/>
  <c r="V166" i="17"/>
  <c r="W166" i="17"/>
  <c r="U167" i="17"/>
  <c r="V167" i="17"/>
  <c r="W167" i="17"/>
  <c r="U168" i="17"/>
  <c r="V168" i="17"/>
  <c r="W168" i="17"/>
  <c r="U169" i="17"/>
  <c r="V169" i="17"/>
  <c r="W169" i="17"/>
  <c r="W3" i="17"/>
  <c r="V3" i="17"/>
  <c r="U3" i="17"/>
  <c r="E4" i="17"/>
  <c r="I4" i="17" s="1"/>
  <c r="F4" i="17"/>
  <c r="J4" i="17" s="1"/>
  <c r="G4" i="17"/>
  <c r="K4" i="17" s="1"/>
  <c r="E5" i="17"/>
  <c r="I5" i="17" s="1"/>
  <c r="F5" i="17"/>
  <c r="J5" i="17" s="1"/>
  <c r="G5" i="17"/>
  <c r="K5" i="17" s="1"/>
  <c r="E6" i="17"/>
  <c r="I6" i="17" s="1"/>
  <c r="F6" i="17"/>
  <c r="J6" i="17" s="1"/>
  <c r="G6" i="17"/>
  <c r="K6" i="17" s="1"/>
  <c r="E7" i="17"/>
  <c r="I7" i="17" s="1"/>
  <c r="F7" i="17"/>
  <c r="J7" i="17" s="1"/>
  <c r="G7" i="17"/>
  <c r="K7" i="17" s="1"/>
  <c r="E8" i="17"/>
  <c r="I8" i="17" s="1"/>
  <c r="F8" i="17"/>
  <c r="J8" i="17" s="1"/>
  <c r="G8" i="17"/>
  <c r="K8" i="17" s="1"/>
  <c r="E9" i="17"/>
  <c r="I9" i="17" s="1"/>
  <c r="F9" i="17"/>
  <c r="J9" i="17" s="1"/>
  <c r="G9" i="17"/>
  <c r="K9" i="17" s="1"/>
  <c r="E10" i="17"/>
  <c r="I10" i="17" s="1"/>
  <c r="F10" i="17"/>
  <c r="J10" i="17" s="1"/>
  <c r="G10" i="17"/>
  <c r="K10" i="17" s="1"/>
  <c r="E11" i="17"/>
  <c r="I11" i="17" s="1"/>
  <c r="F11" i="17"/>
  <c r="J11" i="17" s="1"/>
  <c r="G11" i="17"/>
  <c r="K11" i="17" s="1"/>
  <c r="E12" i="17"/>
  <c r="I12" i="17" s="1"/>
  <c r="F12" i="17"/>
  <c r="J12" i="17" s="1"/>
  <c r="G12" i="17"/>
  <c r="K12" i="17" s="1"/>
  <c r="E13" i="17"/>
  <c r="I13" i="17" s="1"/>
  <c r="F13" i="17"/>
  <c r="J13" i="17" s="1"/>
  <c r="G13" i="17"/>
  <c r="K13" i="17" s="1"/>
  <c r="E14" i="17"/>
  <c r="I14" i="17" s="1"/>
  <c r="F14" i="17"/>
  <c r="J14" i="17" s="1"/>
  <c r="G14" i="17"/>
  <c r="K14" i="17" s="1"/>
  <c r="E15" i="17"/>
  <c r="I15" i="17" s="1"/>
  <c r="F15" i="17"/>
  <c r="J15" i="17" s="1"/>
  <c r="G15" i="17"/>
  <c r="K15" i="17" s="1"/>
  <c r="E16" i="17"/>
  <c r="I16" i="17" s="1"/>
  <c r="F16" i="17"/>
  <c r="J16" i="17" s="1"/>
  <c r="G16" i="17"/>
  <c r="K16" i="17" s="1"/>
  <c r="E17" i="17"/>
  <c r="I17" i="17" s="1"/>
  <c r="F17" i="17"/>
  <c r="J17" i="17" s="1"/>
  <c r="G17" i="17"/>
  <c r="K17" i="17" s="1"/>
  <c r="E18" i="17"/>
  <c r="I18" i="17" s="1"/>
  <c r="F18" i="17"/>
  <c r="J18" i="17" s="1"/>
  <c r="G18" i="17"/>
  <c r="K18" i="17" s="1"/>
  <c r="E19" i="17"/>
  <c r="I19" i="17" s="1"/>
  <c r="F19" i="17"/>
  <c r="J19" i="17" s="1"/>
  <c r="G19" i="17"/>
  <c r="K19" i="17" s="1"/>
  <c r="E20" i="17"/>
  <c r="I20" i="17" s="1"/>
  <c r="F20" i="17"/>
  <c r="J20" i="17" s="1"/>
  <c r="G20" i="17"/>
  <c r="K20" i="17" s="1"/>
  <c r="E21" i="17"/>
  <c r="I21" i="17" s="1"/>
  <c r="F21" i="17"/>
  <c r="J21" i="17" s="1"/>
  <c r="G21" i="17"/>
  <c r="K21" i="17" s="1"/>
  <c r="E22" i="17"/>
  <c r="I22" i="17" s="1"/>
  <c r="F22" i="17"/>
  <c r="J22" i="17" s="1"/>
  <c r="G22" i="17"/>
  <c r="K22" i="17" s="1"/>
  <c r="E23" i="17"/>
  <c r="I23" i="17" s="1"/>
  <c r="F23" i="17"/>
  <c r="J23" i="17" s="1"/>
  <c r="G23" i="17"/>
  <c r="K23" i="17" s="1"/>
  <c r="E24" i="17"/>
  <c r="I24" i="17" s="1"/>
  <c r="F24" i="17"/>
  <c r="J24" i="17" s="1"/>
  <c r="G24" i="17"/>
  <c r="K24" i="17" s="1"/>
  <c r="E25" i="17"/>
  <c r="I25" i="17" s="1"/>
  <c r="F25" i="17"/>
  <c r="J25" i="17" s="1"/>
  <c r="G25" i="17"/>
  <c r="K25" i="17" s="1"/>
  <c r="E26" i="17"/>
  <c r="I26" i="17" s="1"/>
  <c r="F26" i="17"/>
  <c r="J26" i="17" s="1"/>
  <c r="G26" i="17"/>
  <c r="K26" i="17" s="1"/>
  <c r="E27" i="17"/>
  <c r="I27" i="17" s="1"/>
  <c r="F27" i="17"/>
  <c r="J27" i="17" s="1"/>
  <c r="G27" i="17"/>
  <c r="K27" i="17" s="1"/>
  <c r="E28" i="17"/>
  <c r="I28" i="17" s="1"/>
  <c r="F28" i="17"/>
  <c r="J28" i="17" s="1"/>
  <c r="G28" i="17"/>
  <c r="K28" i="17" s="1"/>
  <c r="E29" i="17"/>
  <c r="I29" i="17" s="1"/>
  <c r="F29" i="17"/>
  <c r="J29" i="17" s="1"/>
  <c r="G29" i="17"/>
  <c r="K29" i="17" s="1"/>
  <c r="E30" i="17"/>
  <c r="I30" i="17" s="1"/>
  <c r="F30" i="17"/>
  <c r="J30" i="17" s="1"/>
  <c r="G30" i="17"/>
  <c r="K30" i="17" s="1"/>
  <c r="E31" i="17"/>
  <c r="I31" i="17" s="1"/>
  <c r="F31" i="17"/>
  <c r="J31" i="17" s="1"/>
  <c r="G31" i="17"/>
  <c r="K31" i="17" s="1"/>
  <c r="E32" i="17"/>
  <c r="I32" i="17" s="1"/>
  <c r="F32" i="17"/>
  <c r="J32" i="17" s="1"/>
  <c r="G32" i="17"/>
  <c r="K32" i="17" s="1"/>
  <c r="E33" i="17"/>
  <c r="I33" i="17" s="1"/>
  <c r="F33" i="17"/>
  <c r="J33" i="17" s="1"/>
  <c r="G33" i="17"/>
  <c r="K33" i="17" s="1"/>
  <c r="E34" i="17"/>
  <c r="I34" i="17" s="1"/>
  <c r="F34" i="17"/>
  <c r="J34" i="17" s="1"/>
  <c r="G34" i="17"/>
  <c r="K34" i="17" s="1"/>
  <c r="E35" i="17"/>
  <c r="I35" i="17" s="1"/>
  <c r="F35" i="17"/>
  <c r="J35" i="17" s="1"/>
  <c r="G35" i="17"/>
  <c r="K35" i="17" s="1"/>
  <c r="E36" i="17"/>
  <c r="I36" i="17" s="1"/>
  <c r="F36" i="17"/>
  <c r="J36" i="17" s="1"/>
  <c r="G36" i="17"/>
  <c r="K36" i="17" s="1"/>
  <c r="E37" i="17"/>
  <c r="I37" i="17" s="1"/>
  <c r="F37" i="17"/>
  <c r="J37" i="17" s="1"/>
  <c r="G37" i="17"/>
  <c r="K37" i="17" s="1"/>
  <c r="E38" i="17"/>
  <c r="I38" i="17" s="1"/>
  <c r="F38" i="17"/>
  <c r="J38" i="17" s="1"/>
  <c r="G38" i="17"/>
  <c r="K38" i="17" s="1"/>
  <c r="E39" i="17"/>
  <c r="I39" i="17" s="1"/>
  <c r="F39" i="17"/>
  <c r="J39" i="17" s="1"/>
  <c r="G39" i="17"/>
  <c r="K39" i="17" s="1"/>
  <c r="E40" i="17"/>
  <c r="I40" i="17" s="1"/>
  <c r="F40" i="17"/>
  <c r="J40" i="17" s="1"/>
  <c r="G40" i="17"/>
  <c r="K40" i="17" s="1"/>
  <c r="E41" i="17"/>
  <c r="I41" i="17" s="1"/>
  <c r="F41" i="17"/>
  <c r="J41" i="17" s="1"/>
  <c r="G41" i="17"/>
  <c r="K41" i="17" s="1"/>
  <c r="G3" i="17"/>
  <c r="K3" i="17" s="1"/>
  <c r="F3" i="17"/>
  <c r="J3" i="17" s="1"/>
  <c r="E3" i="17"/>
  <c r="I3" i="17" s="1"/>
  <c r="AS23" i="17" l="1"/>
  <c r="AS57" i="17"/>
  <c r="AS22" i="17"/>
  <c r="AS18" i="17"/>
  <c r="AS7" i="17"/>
  <c r="AS3" i="17"/>
  <c r="AS14" i="17"/>
  <c r="AS70" i="17"/>
  <c r="AS63" i="17"/>
  <c r="AS55" i="17"/>
  <c r="AS46" i="17"/>
  <c r="AS28" i="17"/>
  <c r="AS65" i="17"/>
  <c r="AS17" i="17"/>
  <c r="AS5" i="17"/>
  <c r="AS33" i="17"/>
  <c r="AS32" i="17"/>
  <c r="AS12" i="17"/>
  <c r="I3" i="14"/>
  <c r="I4" i="14"/>
  <c r="J4" i="14" s="1"/>
  <c r="I5" i="14"/>
  <c r="I6" i="14"/>
  <c r="I7" i="14"/>
  <c r="I8" i="14"/>
  <c r="I9" i="14"/>
  <c r="I10" i="14"/>
  <c r="I11" i="14"/>
  <c r="I12" i="14"/>
  <c r="I13" i="14"/>
  <c r="I14" i="14"/>
  <c r="J14" i="14" s="1"/>
  <c r="I15" i="14"/>
  <c r="I16" i="14"/>
  <c r="I17" i="14"/>
  <c r="I18" i="14"/>
  <c r="I19" i="14"/>
  <c r="J19" i="14" s="1"/>
  <c r="I20" i="14"/>
  <c r="I21" i="14"/>
  <c r="J21" i="14" s="1"/>
  <c r="I22" i="14"/>
  <c r="I23" i="14"/>
  <c r="I24" i="14"/>
  <c r="I25" i="14"/>
  <c r="J25" i="14" s="1"/>
  <c r="I26" i="14"/>
  <c r="I27" i="14"/>
  <c r="J27" i="14" s="1"/>
  <c r="I28" i="14"/>
  <c r="I29" i="14"/>
  <c r="I30" i="14"/>
  <c r="I31" i="14"/>
  <c r="I32" i="14"/>
  <c r="I33" i="14"/>
  <c r="J33" i="14" s="1"/>
  <c r="I34" i="14"/>
  <c r="I35" i="14"/>
  <c r="I36" i="14"/>
  <c r="I37" i="14"/>
  <c r="I38" i="14"/>
  <c r="I39" i="14"/>
  <c r="I40" i="14"/>
  <c r="J40" i="14" s="1"/>
  <c r="I41" i="14"/>
  <c r="I42" i="14"/>
  <c r="I43" i="14"/>
  <c r="I44" i="14"/>
  <c r="I45" i="14"/>
  <c r="I46" i="14"/>
  <c r="I47" i="14"/>
  <c r="I48" i="14"/>
  <c r="I49" i="14"/>
  <c r="I50" i="14"/>
  <c r="I51" i="14"/>
  <c r="I52" i="14"/>
  <c r="I53" i="14"/>
  <c r="I54" i="14"/>
  <c r="I55" i="14"/>
  <c r="J55" i="14" s="1"/>
  <c r="I56" i="14"/>
  <c r="I57" i="14"/>
  <c r="I58" i="14"/>
  <c r="I59" i="14"/>
  <c r="I60" i="14"/>
  <c r="I61" i="14"/>
  <c r="J61" i="14" s="1"/>
  <c r="I62" i="14"/>
  <c r="I63" i="14"/>
  <c r="I64" i="14"/>
  <c r="I65" i="14"/>
  <c r="I66" i="14"/>
  <c r="I67" i="14"/>
  <c r="I68" i="14"/>
  <c r="I69" i="14"/>
  <c r="J69" i="14" s="1"/>
  <c r="I70" i="14"/>
  <c r="I71" i="14"/>
  <c r="I72" i="14"/>
  <c r="I73" i="14"/>
  <c r="J73" i="14" s="1"/>
  <c r="I74" i="14"/>
  <c r="I75" i="14"/>
  <c r="I76" i="14"/>
  <c r="I77" i="14"/>
  <c r="J77" i="14" s="1"/>
  <c r="I78" i="14"/>
  <c r="I79" i="14"/>
  <c r="I80" i="14"/>
  <c r="I81" i="14"/>
  <c r="I82" i="14"/>
  <c r="I83" i="14"/>
  <c r="I84" i="14"/>
  <c r="I85" i="14"/>
  <c r="I86" i="14"/>
  <c r="J86" i="14" s="1"/>
  <c r="I87" i="14"/>
  <c r="I88" i="14"/>
  <c r="I89" i="14"/>
  <c r="I90" i="14"/>
  <c r="I91" i="14"/>
  <c r="I92" i="14"/>
  <c r="I93" i="14"/>
  <c r="I94" i="14"/>
  <c r="I95" i="14"/>
  <c r="I96" i="14"/>
  <c r="I97" i="14"/>
  <c r="J97" i="14" s="1"/>
  <c r="I98" i="14"/>
  <c r="J98" i="14" s="1"/>
  <c r="I99" i="14"/>
  <c r="I100" i="14"/>
  <c r="J100" i="14" s="1"/>
  <c r="I2" i="14"/>
  <c r="J2" i="14" s="1"/>
  <c r="E3" i="14"/>
  <c r="E4" i="14"/>
  <c r="E5" i="14"/>
  <c r="E6" i="14"/>
  <c r="E7" i="14"/>
  <c r="J7" i="14" s="1"/>
  <c r="E8" i="14"/>
  <c r="E9" i="14"/>
  <c r="E10" i="14"/>
  <c r="E11" i="14"/>
  <c r="E12" i="14"/>
  <c r="E13" i="14"/>
  <c r="E14" i="14"/>
  <c r="E15" i="14"/>
  <c r="E16" i="14"/>
  <c r="E17" i="14"/>
  <c r="E18" i="14"/>
  <c r="E19" i="14"/>
  <c r="E20" i="14"/>
  <c r="E21" i="14"/>
  <c r="E22" i="14"/>
  <c r="E23" i="14"/>
  <c r="E24" i="14"/>
  <c r="E25" i="14"/>
  <c r="E26" i="14"/>
  <c r="E27" i="14"/>
  <c r="E28" i="14"/>
  <c r="E29" i="14"/>
  <c r="J29" i="14" s="1"/>
  <c r="E30" i="14"/>
  <c r="E31" i="14"/>
  <c r="E32" i="14"/>
  <c r="E33" i="14"/>
  <c r="E34" i="14"/>
  <c r="E35" i="14"/>
  <c r="E36" i="14"/>
  <c r="E37" i="14"/>
  <c r="E38" i="14"/>
  <c r="E39" i="14"/>
  <c r="E40" i="14"/>
  <c r="E41" i="14"/>
  <c r="E42" i="14"/>
  <c r="E43" i="14"/>
  <c r="E44" i="14"/>
  <c r="E45" i="14"/>
  <c r="E46" i="14"/>
  <c r="E47" i="14"/>
  <c r="E48" i="14"/>
  <c r="E49" i="14"/>
  <c r="E50" i="14"/>
  <c r="E51" i="14"/>
  <c r="E52" i="14"/>
  <c r="E53" i="14"/>
  <c r="E54" i="14"/>
  <c r="E55" i="14"/>
  <c r="E56" i="14"/>
  <c r="J56" i="14" s="1"/>
  <c r="E57" i="14"/>
  <c r="E58" i="14"/>
  <c r="E59" i="14"/>
  <c r="E60" i="14"/>
  <c r="J60" i="14" s="1"/>
  <c r="E61" i="14"/>
  <c r="E62" i="14"/>
  <c r="E63" i="14"/>
  <c r="E64" i="14"/>
  <c r="J64" i="14" s="1"/>
  <c r="E65" i="14"/>
  <c r="E66" i="14"/>
  <c r="E67" i="14"/>
  <c r="E68" i="14"/>
  <c r="J68" i="14" s="1"/>
  <c r="E69" i="14"/>
  <c r="E70" i="14"/>
  <c r="E71" i="14"/>
  <c r="J71" i="14" s="1"/>
  <c r="E72" i="14"/>
  <c r="E73" i="14"/>
  <c r="E74" i="14"/>
  <c r="E75" i="14"/>
  <c r="E76" i="14"/>
  <c r="E77" i="14"/>
  <c r="E78" i="14"/>
  <c r="E79" i="14"/>
  <c r="E80" i="14"/>
  <c r="E81" i="14"/>
  <c r="E82" i="14"/>
  <c r="E83" i="14"/>
  <c r="E84" i="14"/>
  <c r="E85" i="14"/>
  <c r="E86" i="14"/>
  <c r="E87" i="14"/>
  <c r="E88" i="14"/>
  <c r="E89" i="14"/>
  <c r="E90" i="14"/>
  <c r="E91" i="14"/>
  <c r="E92" i="14"/>
  <c r="E93" i="14"/>
  <c r="E94" i="14"/>
  <c r="E95" i="14"/>
  <c r="E96" i="14"/>
  <c r="E97" i="14"/>
  <c r="E98" i="14"/>
  <c r="E99" i="14"/>
  <c r="E100" i="14"/>
  <c r="E2" i="14"/>
  <c r="J96" i="14" l="1"/>
  <c r="J92" i="14"/>
  <c r="J88" i="14"/>
  <c r="J84" i="14"/>
  <c r="J80" i="14"/>
  <c r="J76" i="14"/>
  <c r="J72" i="14"/>
  <c r="J52" i="14"/>
  <c r="J48" i="14"/>
  <c r="J44" i="14"/>
  <c r="J28" i="14"/>
  <c r="J24" i="14"/>
  <c r="J20" i="14"/>
  <c r="J16" i="14"/>
  <c r="J12" i="14"/>
  <c r="J8" i="14"/>
  <c r="J99" i="14"/>
  <c r="J95" i="14"/>
  <c r="J91" i="14"/>
  <c r="J87" i="14"/>
  <c r="J83" i="14"/>
  <c r="J79" i="14"/>
  <c r="J75" i="14"/>
  <c r="J67" i="14"/>
  <c r="J63" i="14"/>
  <c r="J59" i="14"/>
  <c r="J51" i="14"/>
  <c r="J47" i="14"/>
  <c r="J43" i="14"/>
  <c r="J39" i="14"/>
  <c r="J35" i="14"/>
  <c r="J31" i="14"/>
  <c r="J23" i="14"/>
  <c r="J15" i="14"/>
  <c r="J11" i="14"/>
  <c r="J3" i="14"/>
  <c r="J94" i="14"/>
  <c r="J90" i="14"/>
  <c r="J82" i="14"/>
  <c r="J78" i="14"/>
  <c r="J74" i="14"/>
  <c r="J70" i="14"/>
  <c r="J66" i="14"/>
  <c r="J62" i="14"/>
  <c r="J58" i="14"/>
  <c r="J54" i="14"/>
  <c r="J50" i="14"/>
  <c r="J46" i="14"/>
  <c r="J42" i="14"/>
  <c r="J30" i="14"/>
  <c r="J26" i="14"/>
  <c r="J22" i="14"/>
  <c r="J18" i="14"/>
  <c r="J10" i="14"/>
  <c r="J6" i="14"/>
  <c r="J93" i="14"/>
  <c r="J89" i="14"/>
  <c r="J85" i="14"/>
  <c r="J81" i="14"/>
  <c r="J65" i="14"/>
  <c r="J57" i="14"/>
  <c r="J53" i="14"/>
  <c r="J49" i="14"/>
  <c r="J45" i="14"/>
  <c r="J41" i="14"/>
  <c r="J17" i="14"/>
  <c r="J13" i="14"/>
  <c r="J9" i="14"/>
  <c r="J5" i="14"/>
  <c r="J38" i="14"/>
  <c r="J34" i="14"/>
  <c r="J37" i="14"/>
  <c r="J36" i="14"/>
  <c r="J32" i="14"/>
  <c r="AR73" i="4"/>
  <c r="G76" i="16" s="1"/>
  <c r="AR72" i="4"/>
  <c r="G75" i="16" s="1"/>
  <c r="AR71" i="4"/>
  <c r="G74" i="16" s="1"/>
  <c r="AR70" i="4"/>
  <c r="G73" i="16" s="1"/>
  <c r="AR69" i="4"/>
  <c r="G72" i="16" s="1"/>
  <c r="AR68" i="4"/>
  <c r="G71" i="16" s="1"/>
  <c r="AR67" i="4"/>
  <c r="G70" i="16" s="1"/>
  <c r="AR66" i="4"/>
  <c r="G69" i="16" s="1"/>
  <c r="AR65" i="4"/>
  <c r="G68" i="16" s="1"/>
  <c r="AR64" i="4"/>
  <c r="G67" i="16" s="1"/>
  <c r="AR63" i="4"/>
  <c r="G66" i="16" s="1"/>
  <c r="AR62" i="4"/>
  <c r="G65" i="16" s="1"/>
  <c r="AR61" i="4"/>
  <c r="G64" i="16" s="1"/>
  <c r="AR60" i="4"/>
  <c r="G63" i="16" s="1"/>
  <c r="AR59" i="4"/>
  <c r="G62" i="16" s="1"/>
  <c r="AR58" i="4"/>
  <c r="G61" i="16" s="1"/>
  <c r="AR57" i="4"/>
  <c r="G60" i="16" s="1"/>
  <c r="AR56" i="4"/>
  <c r="G59" i="16" s="1"/>
  <c r="AR55" i="4"/>
  <c r="G58" i="16" s="1"/>
  <c r="AR54" i="4"/>
  <c r="G57" i="16" s="1"/>
  <c r="AR53" i="4"/>
  <c r="G56" i="16" s="1"/>
  <c r="AR52" i="4"/>
  <c r="G55" i="16" s="1"/>
  <c r="AR51" i="4"/>
  <c r="G54" i="16" s="1"/>
  <c r="AR50" i="4"/>
  <c r="G53" i="16" s="1"/>
  <c r="AR49" i="4"/>
  <c r="G52" i="16" s="1"/>
  <c r="AR48" i="4"/>
  <c r="G51" i="16" s="1"/>
  <c r="AR47" i="4"/>
  <c r="G50" i="16" s="1"/>
  <c r="AR46" i="4"/>
  <c r="G49" i="16" s="1"/>
  <c r="AR45" i="4"/>
  <c r="G48" i="16" s="1"/>
  <c r="AR44" i="4"/>
  <c r="G47" i="16" s="1"/>
  <c r="AR43" i="4"/>
  <c r="G46" i="16" s="1"/>
  <c r="AR42" i="4"/>
  <c r="G45" i="16" s="1"/>
  <c r="AR41" i="4"/>
  <c r="G44" i="16" s="1"/>
  <c r="AR40" i="4"/>
  <c r="G43" i="16" s="1"/>
  <c r="AR39" i="4"/>
  <c r="G42" i="16" s="1"/>
  <c r="AD73" i="4"/>
  <c r="F76" i="16" s="1"/>
  <c r="AD72" i="4"/>
  <c r="F75" i="16" s="1"/>
  <c r="AD71" i="4"/>
  <c r="F74" i="16" s="1"/>
  <c r="AD70" i="4"/>
  <c r="F73" i="16" s="1"/>
  <c r="AD69" i="4"/>
  <c r="F72" i="16" s="1"/>
  <c r="AD68" i="4"/>
  <c r="F71" i="16" s="1"/>
  <c r="AD67" i="4"/>
  <c r="F70" i="16" s="1"/>
  <c r="AD66" i="4"/>
  <c r="F69" i="16" s="1"/>
  <c r="AD65" i="4"/>
  <c r="F68" i="16" s="1"/>
  <c r="AD64" i="4"/>
  <c r="F67" i="16" s="1"/>
  <c r="AD63" i="4"/>
  <c r="F66" i="16" s="1"/>
  <c r="AD62" i="4"/>
  <c r="F65" i="16" s="1"/>
  <c r="AD61" i="4"/>
  <c r="F64" i="16" s="1"/>
  <c r="AD60" i="4"/>
  <c r="F63" i="16" s="1"/>
  <c r="AD59" i="4"/>
  <c r="F62" i="16" s="1"/>
  <c r="AD58" i="4"/>
  <c r="F61" i="16" s="1"/>
  <c r="AD57" i="4"/>
  <c r="F60" i="16" s="1"/>
  <c r="AD56" i="4"/>
  <c r="F59" i="16" s="1"/>
  <c r="AD55" i="4"/>
  <c r="F58" i="16" s="1"/>
  <c r="AD54" i="4"/>
  <c r="F57" i="16" s="1"/>
  <c r="AD53" i="4"/>
  <c r="F56" i="16" s="1"/>
  <c r="AD52" i="4"/>
  <c r="F55" i="16" s="1"/>
  <c r="AD51" i="4"/>
  <c r="F54" i="16" s="1"/>
  <c r="AD50" i="4"/>
  <c r="F53" i="16" s="1"/>
  <c r="AD49" i="4"/>
  <c r="F52" i="16" s="1"/>
  <c r="AD48" i="4"/>
  <c r="F51" i="16" s="1"/>
  <c r="AD47" i="4"/>
  <c r="F50" i="16" s="1"/>
  <c r="AD46" i="4"/>
  <c r="F49" i="16" s="1"/>
  <c r="AD45" i="4"/>
  <c r="F48" i="16" s="1"/>
  <c r="AD44" i="4"/>
  <c r="F47" i="16" s="1"/>
  <c r="AD43" i="4"/>
  <c r="F46" i="16" s="1"/>
  <c r="AD42" i="4"/>
  <c r="F45" i="16" s="1"/>
  <c r="AD41" i="4"/>
  <c r="F44" i="16" s="1"/>
  <c r="AD40" i="4"/>
  <c r="F43" i="16" s="1"/>
  <c r="AD39" i="4"/>
  <c r="F42" i="16" s="1"/>
  <c r="AD38" i="4"/>
  <c r="F41" i="16" s="1"/>
  <c r="AB73" i="4"/>
  <c r="E76" i="16" s="1"/>
  <c r="AB72" i="4"/>
  <c r="E75" i="16" s="1"/>
  <c r="AB71" i="4"/>
  <c r="E74" i="16" s="1"/>
  <c r="AB70" i="4"/>
  <c r="E73" i="16" s="1"/>
  <c r="AB69" i="4"/>
  <c r="E72" i="16" s="1"/>
  <c r="AB68" i="4"/>
  <c r="E71" i="16" s="1"/>
  <c r="AB67" i="4"/>
  <c r="E70" i="16" s="1"/>
  <c r="AB66" i="4"/>
  <c r="E69" i="16" s="1"/>
  <c r="AB65" i="4"/>
  <c r="E68" i="16" s="1"/>
  <c r="AB64" i="4"/>
  <c r="E67" i="16" s="1"/>
  <c r="AB63" i="4"/>
  <c r="E66" i="16" s="1"/>
  <c r="AB62" i="4"/>
  <c r="E65" i="16" s="1"/>
  <c r="AB61" i="4"/>
  <c r="E64" i="16" s="1"/>
  <c r="AB60" i="4"/>
  <c r="E63" i="16" s="1"/>
  <c r="AB59" i="4"/>
  <c r="E62" i="16" s="1"/>
  <c r="AB58" i="4"/>
  <c r="E61" i="16" s="1"/>
  <c r="AB57" i="4"/>
  <c r="E60" i="16" s="1"/>
  <c r="AB56" i="4"/>
  <c r="E59" i="16" s="1"/>
  <c r="AB55" i="4"/>
  <c r="E58" i="16" s="1"/>
  <c r="AB54" i="4"/>
  <c r="E57" i="16" s="1"/>
  <c r="AB53" i="4"/>
  <c r="E56" i="16" s="1"/>
  <c r="AB52" i="4"/>
  <c r="E55" i="16" s="1"/>
  <c r="AB51" i="4"/>
  <c r="E54" i="16" s="1"/>
  <c r="AB50" i="4"/>
  <c r="E53" i="16" s="1"/>
  <c r="AB49" i="4"/>
  <c r="E52" i="16" s="1"/>
  <c r="AB48" i="4"/>
  <c r="E51" i="16" s="1"/>
  <c r="AB47" i="4"/>
  <c r="E50" i="16" s="1"/>
  <c r="AB46" i="4"/>
  <c r="E49" i="16" s="1"/>
  <c r="AB45" i="4"/>
  <c r="E48" i="16" s="1"/>
  <c r="AB44" i="4"/>
  <c r="E47" i="16" s="1"/>
  <c r="AB43" i="4"/>
  <c r="E46" i="16" s="1"/>
  <c r="AB42" i="4"/>
  <c r="E45" i="16" s="1"/>
  <c r="AB41" i="4"/>
  <c r="E44" i="16" s="1"/>
  <c r="AB40" i="4"/>
  <c r="E43" i="16" s="1"/>
  <c r="AB39" i="4"/>
  <c r="E42" i="16" s="1"/>
  <c r="AB38" i="4"/>
  <c r="E41" i="16" s="1"/>
  <c r="Z73" i="4"/>
  <c r="D76" i="16" s="1"/>
  <c r="Z72" i="4"/>
  <c r="D75" i="16" s="1"/>
  <c r="Z71" i="4"/>
  <c r="D74" i="16" s="1"/>
  <c r="Z70" i="4"/>
  <c r="D73" i="16" s="1"/>
  <c r="Z69" i="4"/>
  <c r="D72" i="16" s="1"/>
  <c r="Z68" i="4"/>
  <c r="D71" i="16" s="1"/>
  <c r="Z67" i="4"/>
  <c r="D70" i="16" s="1"/>
  <c r="Z66" i="4"/>
  <c r="D69" i="16" s="1"/>
  <c r="Z65" i="4"/>
  <c r="D68" i="16" s="1"/>
  <c r="Z64" i="4"/>
  <c r="D67" i="16" s="1"/>
  <c r="Z63" i="4"/>
  <c r="D66" i="16" s="1"/>
  <c r="Z62" i="4"/>
  <c r="D65" i="16" s="1"/>
  <c r="Z61" i="4"/>
  <c r="D64" i="16" s="1"/>
  <c r="Z60" i="4"/>
  <c r="D63" i="16" s="1"/>
  <c r="Z59" i="4"/>
  <c r="D62" i="16" s="1"/>
  <c r="Z58" i="4"/>
  <c r="D61" i="16" s="1"/>
  <c r="Z57" i="4"/>
  <c r="D60" i="16" s="1"/>
  <c r="Z56" i="4"/>
  <c r="D59" i="16" s="1"/>
  <c r="Z55" i="4"/>
  <c r="D58" i="16" s="1"/>
  <c r="Z54" i="4"/>
  <c r="D57" i="16" s="1"/>
  <c r="Z53" i="4"/>
  <c r="D56" i="16" s="1"/>
  <c r="Z52" i="4"/>
  <c r="D55" i="16" s="1"/>
  <c r="Z51" i="4"/>
  <c r="D54" i="16" s="1"/>
  <c r="Z50" i="4"/>
  <c r="D53" i="16" s="1"/>
  <c r="Z49" i="4"/>
  <c r="D52" i="16" s="1"/>
  <c r="Z48" i="4"/>
  <c r="D51" i="16" s="1"/>
  <c r="Z47" i="4"/>
  <c r="D50" i="16" s="1"/>
  <c r="Z46" i="4"/>
  <c r="D49" i="16" s="1"/>
  <c r="Z45" i="4"/>
  <c r="D48" i="16" s="1"/>
  <c r="Z44" i="4"/>
  <c r="D47" i="16" s="1"/>
  <c r="Z43" i="4"/>
  <c r="D46" i="16" s="1"/>
  <c r="Z42" i="4"/>
  <c r="D45" i="16" s="1"/>
  <c r="Z41" i="4"/>
  <c r="D44" i="16" s="1"/>
  <c r="Z40" i="4"/>
  <c r="D43" i="16" s="1"/>
  <c r="Z39" i="4"/>
  <c r="D42" i="16" s="1"/>
  <c r="Z38" i="4"/>
  <c r="D41" i="16" s="1"/>
  <c r="X73" i="4"/>
  <c r="C76" i="16" s="1"/>
  <c r="X72" i="4"/>
  <c r="C75" i="16" s="1"/>
  <c r="X71" i="4"/>
  <c r="C74" i="16" s="1"/>
  <c r="X70" i="4"/>
  <c r="C73" i="16" s="1"/>
  <c r="X69" i="4"/>
  <c r="C72" i="16" s="1"/>
  <c r="X68" i="4"/>
  <c r="C71" i="16" s="1"/>
  <c r="X67" i="4"/>
  <c r="C70" i="16" s="1"/>
  <c r="X66" i="4"/>
  <c r="C69" i="16" s="1"/>
  <c r="X65" i="4"/>
  <c r="C68" i="16" s="1"/>
  <c r="X64" i="4"/>
  <c r="C67" i="16" s="1"/>
  <c r="X63" i="4"/>
  <c r="C66" i="16" s="1"/>
  <c r="X62" i="4"/>
  <c r="C65" i="16" s="1"/>
  <c r="X61" i="4"/>
  <c r="C64" i="16" s="1"/>
  <c r="X60" i="4"/>
  <c r="C63" i="16" s="1"/>
  <c r="X59" i="4"/>
  <c r="C62" i="16" s="1"/>
  <c r="X58" i="4"/>
  <c r="C61" i="16" s="1"/>
  <c r="X57" i="4"/>
  <c r="C60" i="16" s="1"/>
  <c r="X56" i="4"/>
  <c r="C59" i="16" s="1"/>
  <c r="X55" i="4"/>
  <c r="C58" i="16" s="1"/>
  <c r="X54" i="4"/>
  <c r="C57" i="16" s="1"/>
  <c r="X53" i="4"/>
  <c r="C56" i="16" s="1"/>
  <c r="X52" i="4"/>
  <c r="C55" i="16" s="1"/>
  <c r="X51" i="4"/>
  <c r="C54" i="16" s="1"/>
  <c r="X50" i="4"/>
  <c r="C53" i="16" s="1"/>
  <c r="X49" i="4"/>
  <c r="C52" i="16" s="1"/>
  <c r="X48" i="4"/>
  <c r="C51" i="16" s="1"/>
  <c r="X47" i="4"/>
  <c r="C50" i="16" s="1"/>
  <c r="X46" i="4"/>
  <c r="C49" i="16" s="1"/>
  <c r="X45" i="4"/>
  <c r="C48" i="16" s="1"/>
  <c r="X44" i="4"/>
  <c r="C47" i="16" s="1"/>
  <c r="X43" i="4"/>
  <c r="C46" i="16" s="1"/>
  <c r="X42" i="4"/>
  <c r="C45" i="16" s="1"/>
  <c r="X41" i="4"/>
  <c r="C44" i="16" s="1"/>
  <c r="X40" i="4"/>
  <c r="C43" i="16" s="1"/>
  <c r="X39" i="4"/>
  <c r="C42" i="16" s="1"/>
  <c r="X38" i="4"/>
  <c r="C41" i="16" s="1"/>
  <c r="AR38" i="4"/>
  <c r="G41" i="16" s="1"/>
  <c r="AR37" i="4"/>
  <c r="G40" i="16" s="1"/>
  <c r="AR36" i="4"/>
  <c r="G39" i="16" s="1"/>
  <c r="AR35" i="4"/>
  <c r="G38" i="16" s="1"/>
  <c r="AR34" i="4"/>
  <c r="G37" i="16" s="1"/>
  <c r="AR33" i="4"/>
  <c r="G36" i="16" s="1"/>
  <c r="AR32" i="4"/>
  <c r="G35" i="16" s="1"/>
  <c r="AR31" i="4"/>
  <c r="G34" i="16" s="1"/>
  <c r="AR30" i="4"/>
  <c r="G33" i="16" s="1"/>
  <c r="AR29" i="4"/>
  <c r="G32" i="16" s="1"/>
  <c r="AR28" i="4"/>
  <c r="G31" i="16" s="1"/>
  <c r="AR27" i="4"/>
  <c r="G30" i="16" s="1"/>
  <c r="AR26" i="4"/>
  <c r="G29" i="16" s="1"/>
  <c r="AR25" i="4"/>
  <c r="G28" i="16" s="1"/>
  <c r="AR24" i="4"/>
  <c r="G27" i="16" s="1"/>
  <c r="AR23" i="4"/>
  <c r="G26" i="16" s="1"/>
  <c r="AR22" i="4"/>
  <c r="G25" i="16" s="1"/>
  <c r="AR21" i="4"/>
  <c r="G24" i="16" s="1"/>
  <c r="AR20" i="4"/>
  <c r="G23" i="16" s="1"/>
  <c r="AR19" i="4"/>
  <c r="G22" i="16" s="1"/>
  <c r="AR18" i="4"/>
  <c r="G21" i="16" s="1"/>
  <c r="AR17" i="4"/>
  <c r="G20" i="16" s="1"/>
  <c r="AR16" i="4"/>
  <c r="G19" i="16" s="1"/>
  <c r="AR15" i="4"/>
  <c r="G18" i="16" s="1"/>
  <c r="AR14" i="4"/>
  <c r="G17" i="16" s="1"/>
  <c r="AR13" i="4"/>
  <c r="G16" i="16" s="1"/>
  <c r="AR12" i="4"/>
  <c r="G15" i="16" s="1"/>
  <c r="AR11" i="4"/>
  <c r="G14" i="16" s="1"/>
  <c r="AR10" i="4"/>
  <c r="G13" i="16" s="1"/>
  <c r="AR9" i="4"/>
  <c r="G12" i="16" s="1"/>
  <c r="AR8" i="4"/>
  <c r="G11" i="16" s="1"/>
  <c r="AR7" i="4"/>
  <c r="G10" i="16" s="1"/>
  <c r="AR6" i="4"/>
  <c r="G9" i="16" s="1"/>
  <c r="AD37" i="4"/>
  <c r="F40" i="16" s="1"/>
  <c r="AD36" i="4"/>
  <c r="F39" i="16" s="1"/>
  <c r="AD35" i="4"/>
  <c r="F38" i="16" s="1"/>
  <c r="AD34" i="4"/>
  <c r="F37" i="16" s="1"/>
  <c r="AD33" i="4"/>
  <c r="F36" i="16" s="1"/>
  <c r="AD32" i="4"/>
  <c r="F35" i="16" s="1"/>
  <c r="AD31" i="4"/>
  <c r="F34" i="16" s="1"/>
  <c r="AD30" i="4"/>
  <c r="F33" i="16" s="1"/>
  <c r="AD29" i="4"/>
  <c r="F32" i="16" s="1"/>
  <c r="AD28" i="4"/>
  <c r="F31" i="16" s="1"/>
  <c r="AD27" i="4"/>
  <c r="F30" i="16" s="1"/>
  <c r="AD26" i="4"/>
  <c r="F29" i="16" s="1"/>
  <c r="AD25" i="4"/>
  <c r="F28" i="16" s="1"/>
  <c r="AD24" i="4"/>
  <c r="F27" i="16" s="1"/>
  <c r="AD23" i="4"/>
  <c r="F26" i="16" s="1"/>
  <c r="AD22" i="4"/>
  <c r="F25" i="16" s="1"/>
  <c r="AD21" i="4"/>
  <c r="F24" i="16" s="1"/>
  <c r="AD20" i="4"/>
  <c r="F23" i="16" s="1"/>
  <c r="AD19" i="4"/>
  <c r="F22" i="16" s="1"/>
  <c r="AD18" i="4"/>
  <c r="F21" i="16" s="1"/>
  <c r="AD17" i="4"/>
  <c r="F20" i="16" s="1"/>
  <c r="AD16" i="4"/>
  <c r="F19" i="16" s="1"/>
  <c r="AD15" i="4"/>
  <c r="F18" i="16" s="1"/>
  <c r="AD14" i="4"/>
  <c r="F17" i="16" s="1"/>
  <c r="AD13" i="4"/>
  <c r="F16" i="16" s="1"/>
  <c r="AD12" i="4"/>
  <c r="F15" i="16" s="1"/>
  <c r="AD11" i="4"/>
  <c r="F14" i="16" s="1"/>
  <c r="AD10" i="4"/>
  <c r="F13" i="16" s="1"/>
  <c r="AD9" i="4"/>
  <c r="F12" i="16" s="1"/>
  <c r="AD8" i="4"/>
  <c r="F11" i="16" s="1"/>
  <c r="AD7" i="4"/>
  <c r="F10" i="16" s="1"/>
  <c r="AD6" i="4"/>
  <c r="F9" i="16" s="1"/>
  <c r="AB37" i="4"/>
  <c r="E40" i="16" s="1"/>
  <c r="AB36" i="4"/>
  <c r="E39" i="16" s="1"/>
  <c r="AB35" i="4"/>
  <c r="E38" i="16" s="1"/>
  <c r="AB34" i="4"/>
  <c r="E37" i="16" s="1"/>
  <c r="AB33" i="4"/>
  <c r="E36" i="16" s="1"/>
  <c r="AB32" i="4"/>
  <c r="E35" i="16" s="1"/>
  <c r="AB31" i="4"/>
  <c r="E34" i="16" s="1"/>
  <c r="AB30" i="4"/>
  <c r="E33" i="16" s="1"/>
  <c r="AB29" i="4"/>
  <c r="E32" i="16" s="1"/>
  <c r="AB28" i="4"/>
  <c r="E31" i="16" s="1"/>
  <c r="AB27" i="4"/>
  <c r="E30" i="16" s="1"/>
  <c r="AB26" i="4"/>
  <c r="E29" i="16" s="1"/>
  <c r="AB25" i="4"/>
  <c r="E28" i="16" s="1"/>
  <c r="AB24" i="4"/>
  <c r="E27" i="16" s="1"/>
  <c r="AB23" i="4"/>
  <c r="E26" i="16" s="1"/>
  <c r="AB22" i="4"/>
  <c r="E25" i="16" s="1"/>
  <c r="AB21" i="4"/>
  <c r="E24" i="16" s="1"/>
  <c r="AB20" i="4"/>
  <c r="E23" i="16" s="1"/>
  <c r="AB19" i="4"/>
  <c r="E22" i="16" s="1"/>
  <c r="AB18" i="4"/>
  <c r="E21" i="16" s="1"/>
  <c r="AB17" i="4"/>
  <c r="E20" i="16" s="1"/>
  <c r="AB16" i="4"/>
  <c r="E19" i="16" s="1"/>
  <c r="AB15" i="4"/>
  <c r="E18" i="16" s="1"/>
  <c r="AB14" i="4"/>
  <c r="E17" i="16" s="1"/>
  <c r="AB13" i="4"/>
  <c r="E16" i="16" s="1"/>
  <c r="AB12" i="4"/>
  <c r="E15" i="16" s="1"/>
  <c r="AB11" i="4"/>
  <c r="E14" i="16" s="1"/>
  <c r="AB10" i="4"/>
  <c r="E13" i="16" s="1"/>
  <c r="AB9" i="4"/>
  <c r="E12" i="16" s="1"/>
  <c r="AB8" i="4"/>
  <c r="E11" i="16" s="1"/>
  <c r="AB7" i="4"/>
  <c r="E10" i="16" s="1"/>
  <c r="AB6" i="4"/>
  <c r="E9" i="16" s="1"/>
  <c r="Z37" i="4"/>
  <c r="D40" i="16" s="1"/>
  <c r="Z36" i="4"/>
  <c r="D39" i="16" s="1"/>
  <c r="Z35" i="4"/>
  <c r="D38" i="16" s="1"/>
  <c r="Z34" i="4"/>
  <c r="D37" i="16" s="1"/>
  <c r="Z33" i="4"/>
  <c r="D36" i="16" s="1"/>
  <c r="Z32" i="4"/>
  <c r="D35" i="16" s="1"/>
  <c r="Z31" i="4"/>
  <c r="D34" i="16" s="1"/>
  <c r="Z30" i="4"/>
  <c r="D33" i="16" s="1"/>
  <c r="Z29" i="4"/>
  <c r="D32" i="16" s="1"/>
  <c r="Z28" i="4"/>
  <c r="D31" i="16" s="1"/>
  <c r="Z27" i="4"/>
  <c r="D30" i="16" s="1"/>
  <c r="Z26" i="4"/>
  <c r="D29" i="16" s="1"/>
  <c r="Z25" i="4"/>
  <c r="D28" i="16" s="1"/>
  <c r="Z24" i="4"/>
  <c r="D27" i="16" s="1"/>
  <c r="Z23" i="4"/>
  <c r="D26" i="16" s="1"/>
  <c r="Z22" i="4"/>
  <c r="D25" i="16" s="1"/>
  <c r="Z21" i="4"/>
  <c r="D24" i="16" s="1"/>
  <c r="Z20" i="4"/>
  <c r="D23" i="16" s="1"/>
  <c r="Z19" i="4"/>
  <c r="D22" i="16" s="1"/>
  <c r="Z18" i="4"/>
  <c r="D21" i="16" s="1"/>
  <c r="Z17" i="4"/>
  <c r="D20" i="16" s="1"/>
  <c r="Z16" i="4"/>
  <c r="D19" i="16" s="1"/>
  <c r="Z15" i="4"/>
  <c r="D18" i="16" s="1"/>
  <c r="Z14" i="4"/>
  <c r="D17" i="16" s="1"/>
  <c r="Z13" i="4"/>
  <c r="D16" i="16" s="1"/>
  <c r="Z12" i="4"/>
  <c r="D15" i="16" s="1"/>
  <c r="Z11" i="4"/>
  <c r="D14" i="16" s="1"/>
  <c r="Z10" i="4"/>
  <c r="D13" i="16" s="1"/>
  <c r="Z9" i="4"/>
  <c r="D12" i="16" s="1"/>
  <c r="Z8" i="4"/>
  <c r="D11" i="16" s="1"/>
  <c r="Z7" i="4"/>
  <c r="D10" i="16" s="1"/>
  <c r="Z6" i="4"/>
  <c r="D9" i="16" s="1"/>
  <c r="X37" i="4"/>
  <c r="C40" i="16" s="1"/>
  <c r="X36" i="4"/>
  <c r="C39" i="16" s="1"/>
  <c r="X35" i="4"/>
  <c r="C38" i="16" s="1"/>
  <c r="X34" i="4"/>
  <c r="C37" i="16" s="1"/>
  <c r="X33" i="4"/>
  <c r="C36" i="16" s="1"/>
  <c r="X32" i="4"/>
  <c r="C35" i="16" s="1"/>
  <c r="X31" i="4"/>
  <c r="C34" i="16" s="1"/>
  <c r="X30" i="4"/>
  <c r="C33" i="16" s="1"/>
  <c r="X29" i="4"/>
  <c r="C32" i="16" s="1"/>
  <c r="X28" i="4"/>
  <c r="C31" i="16" s="1"/>
  <c r="X27" i="4"/>
  <c r="C30" i="16" s="1"/>
  <c r="X26" i="4"/>
  <c r="C29" i="16" s="1"/>
  <c r="X25" i="4"/>
  <c r="C28" i="16" s="1"/>
  <c r="X24" i="4"/>
  <c r="C27" i="16" s="1"/>
  <c r="X23" i="4"/>
  <c r="C26" i="16" s="1"/>
  <c r="X22" i="4"/>
  <c r="C25" i="16" s="1"/>
  <c r="X21" i="4"/>
  <c r="C24" i="16" s="1"/>
  <c r="X20" i="4"/>
  <c r="C23" i="16" s="1"/>
  <c r="X19" i="4"/>
  <c r="C22" i="16" s="1"/>
  <c r="X18" i="4"/>
  <c r="C21" i="16" s="1"/>
  <c r="X17" i="4"/>
  <c r="C20" i="16" s="1"/>
  <c r="X16" i="4"/>
  <c r="C19" i="16" s="1"/>
  <c r="X15" i="4"/>
  <c r="C18" i="16" s="1"/>
  <c r="X14" i="4"/>
  <c r="C17" i="16" s="1"/>
  <c r="X13" i="4"/>
  <c r="C16" i="16" s="1"/>
  <c r="X12" i="4"/>
  <c r="C15" i="16" s="1"/>
  <c r="X11" i="4"/>
  <c r="C14" i="16" s="1"/>
  <c r="X10" i="4"/>
  <c r="C13" i="16" s="1"/>
  <c r="X9" i="4"/>
  <c r="C12" i="16" s="1"/>
  <c r="X8" i="4"/>
  <c r="C11" i="16" s="1"/>
  <c r="X7" i="4"/>
  <c r="C10" i="16" s="1"/>
  <c r="X6" i="4"/>
  <c r="C9" i="16" s="1"/>
  <c r="X4" i="4"/>
  <c r="C7" i="16" s="1"/>
  <c r="Z4" i="4"/>
  <c r="D7" i="16" s="1"/>
  <c r="AB4" i="4"/>
  <c r="E7" i="16" s="1"/>
  <c r="AD4" i="4"/>
  <c r="F7" i="16" s="1"/>
  <c r="AR4" i="4"/>
  <c r="G7" i="16" s="1"/>
  <c r="AR2" i="4"/>
  <c r="G5" i="16" s="1"/>
  <c r="AD2" i="4"/>
  <c r="F5" i="16" s="1"/>
  <c r="AB2" i="4"/>
  <c r="E5" i="16" s="1"/>
  <c r="Z2" i="4"/>
  <c r="D5" i="16" s="1"/>
  <c r="X2" i="4"/>
  <c r="C5" i="16" s="1"/>
  <c r="BI10" i="12" l="1"/>
  <c r="BH13" i="12"/>
  <c r="BK13" i="12"/>
  <c r="BL13" i="12"/>
  <c r="BJ14" i="12"/>
  <c r="BK14" i="12"/>
  <c r="BI40" i="12"/>
  <c r="BK46" i="12"/>
  <c r="BI50" i="12"/>
  <c r="BJ50" i="12"/>
  <c r="BI53" i="12"/>
  <c r="BK57" i="12"/>
  <c r="BI60" i="12"/>
  <c r="BG57" i="12"/>
  <c r="BG46" i="12"/>
  <c r="BG29" i="12"/>
  <c r="BG14" i="12"/>
  <c r="AY6" i="12"/>
  <c r="BG10" i="12" s="1"/>
  <c r="AZ6" i="12"/>
  <c r="BH10" i="12" s="1"/>
  <c r="BA6" i="12"/>
  <c r="BB6" i="12"/>
  <c r="BJ10" i="12" s="1"/>
  <c r="BC6" i="12"/>
  <c r="BK10" i="12" s="1"/>
  <c r="BD6" i="12"/>
  <c r="BL10" i="12" s="1"/>
  <c r="AY7" i="12"/>
  <c r="BG13" i="12" s="1"/>
  <c r="AZ7" i="12"/>
  <c r="BA7" i="12"/>
  <c r="BI13" i="12" s="1"/>
  <c r="BB7" i="12"/>
  <c r="BJ13" i="12" s="1"/>
  <c r="BC7" i="12"/>
  <c r="BD7" i="12"/>
  <c r="AY8" i="12"/>
  <c r="AZ8" i="12"/>
  <c r="BH14" i="12" s="1"/>
  <c r="BA8" i="12"/>
  <c r="BI14" i="12" s="1"/>
  <c r="BB8" i="12"/>
  <c r="BC8" i="12"/>
  <c r="BD8" i="12"/>
  <c r="BL14" i="12" s="1"/>
  <c r="AY9" i="12"/>
  <c r="AZ9" i="12"/>
  <c r="BH29" i="12" s="1"/>
  <c r="BA9" i="12"/>
  <c r="BI29" i="12" s="1"/>
  <c r="BB9" i="12"/>
  <c r="BJ29" i="12" s="1"/>
  <c r="BC9" i="12"/>
  <c r="BK29" i="12" s="1"/>
  <c r="BD9" i="12"/>
  <c r="BL29" i="12" s="1"/>
  <c r="AY10" i="12"/>
  <c r="BG40" i="12" s="1"/>
  <c r="AZ10" i="12"/>
  <c r="BH40" i="12" s="1"/>
  <c r="BA10" i="12"/>
  <c r="BB10" i="12"/>
  <c r="BJ40" i="12" s="1"/>
  <c r="BC10" i="12"/>
  <c r="BK40" i="12" s="1"/>
  <c r="BD10" i="12"/>
  <c r="BL40" i="12" s="1"/>
  <c r="AY11" i="12"/>
  <c r="AZ11" i="12"/>
  <c r="BA11" i="12"/>
  <c r="BB11" i="12"/>
  <c r="BC11" i="12"/>
  <c r="BD11" i="12"/>
  <c r="AY12" i="12"/>
  <c r="AZ12" i="12"/>
  <c r="BA12" i="12"/>
  <c r="BB12" i="12"/>
  <c r="BC12" i="12"/>
  <c r="BD12" i="12"/>
  <c r="AY13" i="12"/>
  <c r="AZ13" i="12"/>
  <c r="BA13" i="12"/>
  <c r="BB13" i="12"/>
  <c r="BC13" i="12"/>
  <c r="BD13" i="12"/>
  <c r="AY14" i="12"/>
  <c r="AZ14" i="12"/>
  <c r="BA14" i="12"/>
  <c r="BB14" i="12"/>
  <c r="BC14" i="12"/>
  <c r="BD14" i="12"/>
  <c r="AY15" i="12"/>
  <c r="BG43" i="12" s="1"/>
  <c r="AZ15" i="12"/>
  <c r="BA15" i="12"/>
  <c r="BI43" i="12" s="1"/>
  <c r="BB15" i="12"/>
  <c r="BJ43" i="12" s="1"/>
  <c r="BC15" i="12"/>
  <c r="BD15" i="12"/>
  <c r="AY16" i="12"/>
  <c r="AZ16" i="12"/>
  <c r="BH43" i="12" s="1"/>
  <c r="BA16" i="12"/>
  <c r="BB16" i="12"/>
  <c r="BC16" i="12"/>
  <c r="BK43" i="12" s="1"/>
  <c r="BD16" i="12"/>
  <c r="BL43" i="12" s="1"/>
  <c r="AY17" i="12"/>
  <c r="AZ17" i="12"/>
  <c r="BH46" i="12" s="1"/>
  <c r="BA17" i="12"/>
  <c r="BI46" i="12" s="1"/>
  <c r="BB17" i="12"/>
  <c r="BJ46" i="12" s="1"/>
  <c r="BC17" i="12"/>
  <c r="BD17" i="12"/>
  <c r="BL46" i="12" s="1"/>
  <c r="AY18" i="12"/>
  <c r="BG50" i="12" s="1"/>
  <c r="AZ18" i="12"/>
  <c r="BH50" i="12" s="1"/>
  <c r="BA18" i="12"/>
  <c r="BB18" i="12"/>
  <c r="BC18" i="12"/>
  <c r="BK50" i="12" s="1"/>
  <c r="BD18" i="12"/>
  <c r="BL50" i="12" s="1"/>
  <c r="AY20" i="12"/>
  <c r="AZ20" i="12"/>
  <c r="BA20" i="12"/>
  <c r="BB20" i="12"/>
  <c r="BC20" i="12"/>
  <c r="BD20" i="12"/>
  <c r="AY21" i="12"/>
  <c r="AZ21" i="12"/>
  <c r="BH53" i="12" s="1"/>
  <c r="BA21" i="12"/>
  <c r="BB21" i="12"/>
  <c r="BC21" i="12"/>
  <c r="BD21" i="12"/>
  <c r="BL53" i="12" s="1"/>
  <c r="AY22" i="12"/>
  <c r="AZ22" i="12"/>
  <c r="BA22" i="12"/>
  <c r="BB22" i="12"/>
  <c r="BC22" i="12"/>
  <c r="BD22" i="12"/>
  <c r="AY23" i="12"/>
  <c r="AZ23" i="12"/>
  <c r="BA23" i="12"/>
  <c r="BB23" i="12"/>
  <c r="BC23" i="12"/>
  <c r="BD23" i="12"/>
  <c r="AY24" i="12"/>
  <c r="AZ24" i="12"/>
  <c r="BA24" i="12"/>
  <c r="BB24" i="12"/>
  <c r="BC24" i="12"/>
  <c r="BD24" i="12"/>
  <c r="AY25" i="12"/>
  <c r="AZ25" i="12"/>
  <c r="BA25" i="12"/>
  <c r="BB25" i="12"/>
  <c r="BC25" i="12"/>
  <c r="BD25" i="12"/>
  <c r="AY26" i="12"/>
  <c r="AZ26" i="12"/>
  <c r="BA26" i="12"/>
  <c r="BB26" i="12"/>
  <c r="BC26" i="12"/>
  <c r="BD26" i="12"/>
  <c r="AY27" i="12"/>
  <c r="AZ27" i="12"/>
  <c r="BA27" i="12"/>
  <c r="BB27" i="12"/>
  <c r="BC27" i="12"/>
  <c r="BD27" i="12"/>
  <c r="AY28" i="12"/>
  <c r="AZ28" i="12"/>
  <c r="BA28" i="12"/>
  <c r="BB28" i="12"/>
  <c r="BC28" i="12"/>
  <c r="BD28" i="12"/>
  <c r="AY29" i="12"/>
  <c r="BG54" i="12" s="1"/>
  <c r="AZ29" i="12"/>
  <c r="BH54" i="12" s="1"/>
  <c r="BA29" i="12"/>
  <c r="BI54" i="12" s="1"/>
  <c r="BB29" i="12"/>
  <c r="BJ54" i="12" s="1"/>
  <c r="BC29" i="12"/>
  <c r="BK54" i="12" s="1"/>
  <c r="BD29" i="12"/>
  <c r="BL54" i="12" s="1"/>
  <c r="AY30" i="12"/>
  <c r="AZ30" i="12"/>
  <c r="BA30" i="12"/>
  <c r="BB30" i="12"/>
  <c r="BC30" i="12"/>
  <c r="BD30" i="12"/>
  <c r="AY31" i="12"/>
  <c r="AZ31" i="12"/>
  <c r="BA31" i="12"/>
  <c r="BB31" i="12"/>
  <c r="BC31" i="12"/>
  <c r="BD31" i="12"/>
  <c r="AY32" i="12"/>
  <c r="AZ32" i="12"/>
  <c r="BA32" i="12"/>
  <c r="BB32" i="12"/>
  <c r="BC32" i="12"/>
  <c r="BD32" i="12"/>
  <c r="AY33" i="12"/>
  <c r="AZ33" i="12"/>
  <c r="BH57" i="12" s="1"/>
  <c r="BA33" i="12"/>
  <c r="BI57" i="12" s="1"/>
  <c r="BB33" i="12"/>
  <c r="BC33" i="12"/>
  <c r="BD33" i="12"/>
  <c r="BL57" i="12" s="1"/>
  <c r="AY34" i="12"/>
  <c r="AZ34" i="12"/>
  <c r="BA34" i="12"/>
  <c r="BB34" i="12"/>
  <c r="BJ57" i="12" s="1"/>
  <c r="BC34" i="12"/>
  <c r="BD34" i="12"/>
  <c r="AY35" i="12"/>
  <c r="BG58" i="12" s="1"/>
  <c r="AZ35" i="12"/>
  <c r="BH58" i="12" s="1"/>
  <c r="BA35" i="12"/>
  <c r="BB35" i="12"/>
  <c r="BC35" i="12"/>
  <c r="BK58" i="12" s="1"/>
  <c r="BD35" i="12"/>
  <c r="BL58" i="12" s="1"/>
  <c r="AY36" i="12"/>
  <c r="AZ36" i="12"/>
  <c r="BA36" i="12"/>
  <c r="BI58" i="12" s="1"/>
  <c r="BB36" i="12"/>
  <c r="BJ58" i="12" s="1"/>
  <c r="BC36" i="12"/>
  <c r="BD36" i="12"/>
  <c r="AY37" i="12"/>
  <c r="AZ37" i="12"/>
  <c r="BA37" i="12"/>
  <c r="BB37" i="12"/>
  <c r="BC37" i="12"/>
  <c r="BD37" i="12"/>
  <c r="AY38" i="12"/>
  <c r="AZ38" i="12"/>
  <c r="BA38" i="12"/>
  <c r="BB38" i="12"/>
  <c r="BC38" i="12"/>
  <c r="BD38" i="12"/>
  <c r="AY39" i="12"/>
  <c r="AZ39" i="12"/>
  <c r="BA39" i="12"/>
  <c r="BB39" i="12"/>
  <c r="BC39" i="12"/>
  <c r="BD39" i="12"/>
  <c r="AY40" i="12"/>
  <c r="BG60" i="12" s="1"/>
  <c r="AZ40" i="12"/>
  <c r="BA40" i="12"/>
  <c r="BB40" i="12"/>
  <c r="BJ60" i="12" s="1"/>
  <c r="BC40" i="12"/>
  <c r="BK60" i="12" s="1"/>
  <c r="BD40" i="12"/>
  <c r="AY41" i="12"/>
  <c r="AZ41" i="12"/>
  <c r="BH60" i="12" s="1"/>
  <c r="BA41" i="12"/>
  <c r="BB41" i="12"/>
  <c r="BC41" i="12"/>
  <c r="BD41" i="12"/>
  <c r="BL60" i="12" s="1"/>
  <c r="AY42" i="12"/>
  <c r="AZ42" i="12"/>
  <c r="BA42" i="12"/>
  <c r="BB42" i="12"/>
  <c r="BC42" i="12"/>
  <c r="BD42" i="12"/>
  <c r="AY43" i="12"/>
  <c r="AZ43" i="12"/>
  <c r="BA43" i="12"/>
  <c r="BB43" i="12"/>
  <c r="BC43" i="12"/>
  <c r="BD43" i="12"/>
  <c r="AY44" i="12"/>
  <c r="AZ44" i="12"/>
  <c r="BA44" i="12"/>
  <c r="BB44" i="12"/>
  <c r="BC44" i="12"/>
  <c r="BD44" i="12"/>
  <c r="AY45" i="12"/>
  <c r="AZ45" i="12"/>
  <c r="BA45" i="12"/>
  <c r="BB45" i="12"/>
  <c r="BC45" i="12"/>
  <c r="BD45" i="12"/>
  <c r="AY46" i="12"/>
  <c r="AZ46" i="12"/>
  <c r="BA46" i="12"/>
  <c r="BB46" i="12"/>
  <c r="BC46" i="12"/>
  <c r="BD46" i="12"/>
  <c r="AY47" i="12"/>
  <c r="BG75" i="12" s="1"/>
  <c r="AZ47" i="12"/>
  <c r="BH75" i="12" s="1"/>
  <c r="BA47" i="12"/>
  <c r="BI75" i="12" s="1"/>
  <c r="BB47" i="12"/>
  <c r="BJ75" i="12" s="1"/>
  <c r="BC47" i="12"/>
  <c r="BK75" i="12" s="1"/>
  <c r="BD47" i="12"/>
  <c r="BL75" i="12" s="1"/>
  <c r="AY48" i="12"/>
  <c r="AZ48" i="12"/>
  <c r="BA48" i="12"/>
  <c r="BB48" i="12"/>
  <c r="BC48" i="12"/>
  <c r="BD48" i="12"/>
  <c r="AY49" i="12"/>
  <c r="AZ49" i="12"/>
  <c r="BA49" i="12"/>
  <c r="BB49" i="12"/>
  <c r="BC49" i="12"/>
  <c r="BD49" i="12"/>
  <c r="AZ19" i="12"/>
  <c r="BA19" i="12"/>
  <c r="BB19" i="12"/>
  <c r="BJ53" i="12" s="1"/>
  <c r="BC19" i="12"/>
  <c r="BK53" i="12" s="1"/>
  <c r="BD19" i="12"/>
  <c r="AY19" i="12"/>
  <c r="BG53" i="12" s="1"/>
</calcChain>
</file>

<file path=xl/sharedStrings.xml><?xml version="1.0" encoding="utf-8"?>
<sst xmlns="http://schemas.openxmlformats.org/spreadsheetml/2006/main" count="2051" uniqueCount="682">
  <si>
    <t>Document Sources and Data</t>
  </si>
  <si>
    <t>GIS Sources and Data</t>
  </si>
  <si>
    <t>Physical Supply USGS</t>
  </si>
  <si>
    <t>Current Groundwater Detail</t>
  </si>
  <si>
    <t>Water Use Future Detail</t>
  </si>
  <si>
    <t>Recharge</t>
  </si>
  <si>
    <t>HUC 8</t>
  </si>
  <si>
    <t>Station No</t>
  </si>
  <si>
    <t>STATION_NM</t>
  </si>
  <si>
    <t>STATE_CD</t>
  </si>
  <si>
    <t>STATE</t>
  </si>
  <si>
    <t>SITESTATUS</t>
  </si>
  <si>
    <t>DA_SQ_MILE</t>
  </si>
  <si>
    <t>LON_SITE</t>
  </si>
  <si>
    <t>LAT_SITE</t>
  </si>
  <si>
    <t>LON_NHD</t>
  </si>
  <si>
    <t>LAT_NHD</t>
  </si>
  <si>
    <t>NHD2GAGE_D</t>
  </si>
  <si>
    <t>REVIEWED</t>
  </si>
  <si>
    <t>BFIYRS</t>
  </si>
  <si>
    <t>BFI_AVE</t>
  </si>
  <si>
    <t>BFI_STDEV</t>
  </si>
  <si>
    <t>GOTBFI</t>
  </si>
  <si>
    <t>DAY1</t>
  </si>
  <si>
    <t>DAYN</t>
  </si>
  <si>
    <t>NDAYS</t>
  </si>
  <si>
    <t>NDAYSGT0</t>
  </si>
  <si>
    <t>MIN_</t>
  </si>
  <si>
    <t>P1</t>
  </si>
  <si>
    <t>P1 AFY</t>
  </si>
  <si>
    <t>P5</t>
  </si>
  <si>
    <t>P5 AFY</t>
  </si>
  <si>
    <t>P10</t>
  </si>
  <si>
    <t>P10 AFY</t>
  </si>
  <si>
    <t>P20</t>
  </si>
  <si>
    <t>P20 AFY</t>
  </si>
  <si>
    <t>P25</t>
  </si>
  <si>
    <t>P30</t>
  </si>
  <si>
    <t>P40</t>
  </si>
  <si>
    <t>P50</t>
  </si>
  <si>
    <t>P60</t>
  </si>
  <si>
    <t>P70</t>
  </si>
  <si>
    <t>P75</t>
  </si>
  <si>
    <t>P80</t>
  </si>
  <si>
    <t>P90</t>
  </si>
  <si>
    <t>P95</t>
  </si>
  <si>
    <t>P99</t>
  </si>
  <si>
    <t>MAX_</t>
  </si>
  <si>
    <t>AVE</t>
  </si>
  <si>
    <t>AVG AFY</t>
  </si>
  <si>
    <t>BLANCHARD CREEK AB RES NR BLANCHARD ID</t>
  </si>
  <si>
    <t>ID</t>
  </si>
  <si>
    <t>I</t>
  </si>
  <si>
    <t>Y</t>
  </si>
  <si>
    <t>No Streamgages</t>
  </si>
  <si>
    <t>HANGMAN CREEK AT SPOKANE, WA</t>
  </si>
  <si>
    <t>WA</t>
  </si>
  <si>
    <t>A</t>
  </si>
  <si>
    <t>PEND OREILLE RIVER AT INTERNATIONAL BOUNDARY</t>
  </si>
  <si>
    <t>SPOKANE RIVER AT SPOKANE, WA</t>
  </si>
  <si>
    <t>SPOKANE RIVER BL LITTLE FALLS NEAR LONG LAKE, WA</t>
  </si>
  <si>
    <t>LITTLE SPOKANE RIVER NEAR DARTFORD, WA</t>
  </si>
  <si>
    <t>COLUMBIA RIVER AT KETTLE FALLS, WA</t>
  </si>
  <si>
    <t>KETTLE RIVER AT BOYDS, WA</t>
  </si>
  <si>
    <t>COLVILLE RIVER AT KETTLE FALLS, WA</t>
  </si>
  <si>
    <t>SANPOIL RIVER AT KELLER, WA</t>
  </si>
  <si>
    <t>COLUMBIA RIVER BELOW WELLS DAM, WA</t>
  </si>
  <si>
    <t>OKANOGAN RIVER NEAR MALOTT, WA</t>
  </si>
  <si>
    <t>SIMILKAMEEN RIVER NEAR OROVILLE, WA</t>
  </si>
  <si>
    <t>METHOW RIVER AT PATEROS, WA</t>
  </si>
  <si>
    <t>CHELAN RIVER AT CHELAN, WA</t>
  </si>
  <si>
    <t>COLUMBIA RIVER AT TRINIDAD, WA</t>
  </si>
  <si>
    <t>WENATCHEE RIVER AT MONITOR, WA</t>
  </si>
  <si>
    <t>DOUGLAS CREEK AT PALISADES, WA</t>
  </si>
  <si>
    <t>CRAB CREEK AT IRBY, WA</t>
  </si>
  <si>
    <t>PARK CREEK BELOW PARK LAKE NEAR COULEE CITY, WA</t>
  </si>
  <si>
    <t>CRAB CREEK NEAR BEVERLY, WA</t>
  </si>
  <si>
    <t>COLUMBIA RIVER AT PASCO, WA</t>
  </si>
  <si>
    <t>YAKIMA RIVER AT SELAH GAP NEAR NORTH YAKIMA, WA</t>
  </si>
  <si>
    <t>NACHES RIVER NEAR NORTH YAKIMA, WA</t>
  </si>
  <si>
    <t>YAKIMA RIVER AT KIONA, WA</t>
  </si>
  <si>
    <t>ASOTIN CREEK AT ASOTIN, WA</t>
  </si>
  <si>
    <t>GRANDE RONDE RIVER AT ZINDEL, WA</t>
  </si>
  <si>
    <t>TUCANNON RIVER NEAR STARBUCK, WA</t>
  </si>
  <si>
    <t>PALOUSE RIVER AT HOOPER, WA</t>
  </si>
  <si>
    <t>ROCK CREEK NEAR EWAN, WA</t>
  </si>
  <si>
    <t>SNAKE RIVER BELOW ICE HARBOR DAM, WA</t>
  </si>
  <si>
    <t>ALDER CREEK AT ALDERDALE, WA</t>
  </si>
  <si>
    <t>WALLA WALLA RIVER NEAR TOUCHET, WA</t>
  </si>
  <si>
    <t>WIND RIVER NEAR CARSON, WA</t>
  </si>
  <si>
    <t>KLICKITAT RIVER NEAR PITT, WA</t>
  </si>
  <si>
    <t>WASHOUGAL RIVER NEAR WASHOUGAL, WA</t>
  </si>
  <si>
    <t>LEWIS RIVER AT ARIEL, WA</t>
  </si>
  <si>
    <t>KALAMA RIVER BELOW ITALIAN CREEK NEAR KALAMA, WA</t>
  </si>
  <si>
    <t>COWLITZ RIVER AT RANDLE, WA</t>
  </si>
  <si>
    <t>COWLITZ RIVER AT CASTLE ROCK, WA</t>
  </si>
  <si>
    <t>GRAYS RIVER NEAR GRAYS RIVER, WA</t>
  </si>
  <si>
    <t>BURNT BRIDGE CREEK NEAR MOUTH AT VANCOUVER, WA</t>
  </si>
  <si>
    <t>SOLEDUCK RIVER NEAR QUILLAYUTE, WA</t>
  </si>
  <si>
    <t>QUEETS RIVER NEAR CLEARWATER, WA</t>
  </si>
  <si>
    <t>CHEHALIS RIVER AT PORTER, WA</t>
  </si>
  <si>
    <t>WYNOOCHEE RIVER ABOVE BLACK CREEK NR MONTESANO, WA</t>
  </si>
  <si>
    <t>HUMPTULIPS RIVER BELOW HWY 101 NR HUMPTULIPS, WA</t>
  </si>
  <si>
    <t>SOUTH FORK WILLAPA RIVER NEAR RAYMOND, WA</t>
  </si>
  <si>
    <t>SUMAS RIVER NEAR SUMAS, WA</t>
  </si>
  <si>
    <t>SAMISH RIVER NEAR BURLINGTON, WA</t>
  </si>
  <si>
    <t>UNNAMED TRIBUTARY TROUT LAKE SAN JUAN ISLAND, WA</t>
  </si>
  <si>
    <t>NOOKSACK RIVER NEAR LYNDEN, WA</t>
  </si>
  <si>
    <t>BAKER RIVER AT CONCRETE, WA</t>
  </si>
  <si>
    <t>SAUK RIVER AT DARRINGTON, WA</t>
  </si>
  <si>
    <t>SKAGIT RIVER NEAR MOUNT VERNON, WA</t>
  </si>
  <si>
    <t>STILLAGUAMISH RIVER NEAR SILVANA, WA</t>
  </si>
  <si>
    <t>SKYKOMISH RIVER AT MONROE, WA</t>
  </si>
  <si>
    <t>SNOQUALMIE RIVER NEAR CARNATION, WA</t>
  </si>
  <si>
    <t>SNOHOMISH RIVER AT SNOHOMISH, WA</t>
  </si>
  <si>
    <t>CEDAR RIVER AT RENTON, WA</t>
  </si>
  <si>
    <t>GREEN RIVER AT TUKWILA, WA</t>
  </si>
  <si>
    <t>PUYALLUP RIVER AT PUYALLUP, WA</t>
  </si>
  <si>
    <t>NISQUALLY RIVER AT MCKENNA, WA</t>
  </si>
  <si>
    <t>DESCHUTES RIVER AT E ST BRIDGE AT TUMWATER, WA</t>
  </si>
  <si>
    <t>SKOKOMISH RIVER NEAR POTLATCH, WA</t>
  </si>
  <si>
    <t>DOSEWALLIPS RIVER AT BRINNON, WA</t>
  </si>
  <si>
    <t>CHAMBERS CR AT STEILACOOM LK NEAR STEILACOOM, WA</t>
  </si>
  <si>
    <t>DUNGENESS RIVER AT DUNGENESS, WA</t>
  </si>
  <si>
    <t>HOKO RIVER NEAR SEKIU, WA</t>
  </si>
  <si>
    <t>Recharge AFY</t>
  </si>
  <si>
    <t>Storage</t>
  </si>
  <si>
    <t>Flood Control</t>
  </si>
  <si>
    <t>Hydroelectric</t>
  </si>
  <si>
    <t>Other</t>
  </si>
  <si>
    <t>Norm Storage AF</t>
  </si>
  <si>
    <t>Max Storage AF</t>
  </si>
  <si>
    <t>Surface Area Acres</t>
  </si>
  <si>
    <t>UCS EW3 Database - Main Data</t>
  </si>
  <si>
    <t>GENERAL PLANT CHARACTERISTICS</t>
  </si>
  <si>
    <t>LOCATIONAL INFORMATION</t>
  </si>
  <si>
    <t>ELECTRICITY PRODUCTION</t>
  </si>
  <si>
    <t>WATER USE DATA</t>
  </si>
  <si>
    <t>EIA Form 860 GenY08</t>
  </si>
  <si>
    <t>SNL, Ultimate Parent</t>
  </si>
  <si>
    <t>EW3</t>
  </si>
  <si>
    <t>EW3/Civil Society</t>
  </si>
  <si>
    <t>(a) EIA 923 5A
(b) CAMD 
(c) EIA 923 Plant [one unit] 
(d) EIA 923 Plant / Unit Capacity</t>
  </si>
  <si>
    <t>EW3/Synapse</t>
  </si>
  <si>
    <t>EIA Form 860 PlantY08</t>
  </si>
  <si>
    <t>calc from EIA Form 923 Schedule 8D</t>
  </si>
  <si>
    <t>Plant Code</t>
  </si>
  <si>
    <t>Plant Name</t>
  </si>
  <si>
    <t>State</t>
  </si>
  <si>
    <t>Plant-Generator Code</t>
  </si>
  <si>
    <t>Parent Company</t>
  </si>
  <si>
    <t>NREL CODE</t>
  </si>
  <si>
    <t>Requires cooling?</t>
  </si>
  <si>
    <t>Cooling Technology</t>
  </si>
  <si>
    <t>Environmental Compliance?</t>
  </si>
  <si>
    <t>Fuel</t>
  </si>
  <si>
    <t>EIA Lat</t>
  </si>
  <si>
    <t>EIA Lon</t>
  </si>
  <si>
    <t>Latitude (Edited) Barbie 9/6/2012</t>
  </si>
  <si>
    <t>Longitude (Ediited) Barbie 9/6/2012</t>
  </si>
  <si>
    <t>WATER BASIN (8-DIGIT HUC)</t>
  </si>
  <si>
    <t>HUC 8 (Edited) Barbie 9/6/2012</t>
  </si>
  <si>
    <t>WATER RESOURCE REGION</t>
  </si>
  <si>
    <t>First Year of Operation</t>
  </si>
  <si>
    <t>Nameplate Capacity (MW)</t>
  </si>
  <si>
    <t>Best Estimate Generation (MWh/year)</t>
  </si>
  <si>
    <t>Best Estimate Capacity Factor in 2008 (%)</t>
  </si>
  <si>
    <t>REPORTED WATER SOURCE (NAME)</t>
  </si>
  <si>
    <t>REPORTED WATER SOURCE (TYPE)</t>
  </si>
  <si>
    <t>REPORTED  WITHDRAWAL (million gallons/yr)</t>
  </si>
  <si>
    <t>REPORTED  CONSUMPTION (million gallons/yr)</t>
  </si>
  <si>
    <t>CALCULATED WITHDRAWAL(million gallons/yr)</t>
  </si>
  <si>
    <t>CALCULATED WITHDRAWAL MIN (million gallons/yr)</t>
  </si>
  <si>
    <t>CALCULATED WITHDRAWAL MAX (million gallons/yr)</t>
  </si>
  <si>
    <t>CALCULATED CONSUMPTION (million gallons/yr)</t>
  </si>
  <si>
    <t>CALCULATED CONSUMPTION MIN (million gallons/yr)</t>
  </si>
  <si>
    <t>CALCULATED CONSUMPTION MAX (million gallons/yr)</t>
  </si>
  <si>
    <t>assumed withdrawal rate (gal/MWh)</t>
  </si>
  <si>
    <t>assumed consumption rate (gal/MWh)</t>
  </si>
  <si>
    <t>Capital cost retrofit rate to switch to RC ($/kW)</t>
  </si>
  <si>
    <t>Capital Cost retrofit rate to switch to DR ($/kW)</t>
  </si>
  <si>
    <t>O&amp;M cost increase rate to switch to RC ($/kW)</t>
  </si>
  <si>
    <t>O&amp;M cost increase rate to switch to DR ($/kW)</t>
  </si>
  <si>
    <t>Performance penalty to switch to RC cooling</t>
  </si>
  <si>
    <t>Performance penalty to swtich to dry cooling (%)</t>
  </si>
  <si>
    <t>Total Capital Costs to Retrofit to RC ($)</t>
  </si>
  <si>
    <t>Total Capital Costs to Retrofit to DR ($)</t>
  </si>
  <si>
    <t>Total annual O&amp;M increases to Retrofit to RC ($/yr)</t>
  </si>
  <si>
    <t>Total annual O&amp;M increases to Retrofit to DR ($/yr)</t>
  </si>
  <si>
    <t>Annual Generation (MWh) after retrofit to RC</t>
  </si>
  <si>
    <t>Annual Generation (MWh) after retrofit to DR</t>
  </si>
  <si>
    <t>New Withdrawal after retrofit to RC (million gallons/yr)</t>
  </si>
  <si>
    <t>New Withdrawal after retrofit to DR (million gallons/yr)</t>
  </si>
  <si>
    <t>New Consumption after retrofit to RC (million gallons/yr)</t>
  </si>
  <si>
    <t>New Consumption after retrofit to DR (million gallons/yr)</t>
  </si>
  <si>
    <t>CALCULATED WITHDRAWAL MED AFY</t>
  </si>
  <si>
    <t>CALCULATED WITHDRAWAL MIN AFY</t>
  </si>
  <si>
    <t>CALCULATED WITHDRAWAL MAX AFY</t>
  </si>
  <si>
    <t>CALCULATED CONSUMPTION MED AFY</t>
  </si>
  <si>
    <t>CALCULATED CONSUMPTION MIN AFY</t>
  </si>
  <si>
    <t>CALCULATED CONSUMPTION MAX AFY</t>
  </si>
  <si>
    <t>Columbia Generating Station</t>
  </si>
  <si>
    <t>371-2</t>
  </si>
  <si>
    <t>Energy Northwest</t>
  </si>
  <si>
    <t>NU-RC-ST</t>
  </si>
  <si>
    <t>Yes</t>
  </si>
  <si>
    <t>Recirculating</t>
  </si>
  <si>
    <t>None</t>
  </si>
  <si>
    <t>Nuclear</t>
  </si>
  <si>
    <t>Pacific Northwest</t>
  </si>
  <si>
    <t>Columbia River</t>
  </si>
  <si>
    <t>Surface Water</t>
  </si>
  <si>
    <t>Kettle Falls Generating Station</t>
  </si>
  <si>
    <t>550-1</t>
  </si>
  <si>
    <t>Avista Corporation</t>
  </si>
  <si>
    <t>BP, BG-RC-ST</t>
  </si>
  <si>
    <t>Biomass</t>
  </si>
  <si>
    <t>Wells</t>
  </si>
  <si>
    <t>Groundwater</t>
  </si>
  <si>
    <t>No</t>
  </si>
  <si>
    <t>#not reported</t>
  </si>
  <si>
    <t>Transalta Centralia Generation</t>
  </si>
  <si>
    <t>3845-1</t>
  </si>
  <si>
    <t>TransAlta Corporation</t>
  </si>
  <si>
    <t>NG-RC-CC</t>
  </si>
  <si>
    <t>Natural Gas</t>
  </si>
  <si>
    <t>Skookumchuck River</t>
  </si>
  <si>
    <t>3845-2</t>
  </si>
  <si>
    <t>3845-30</t>
  </si>
  <si>
    <t>3845-40</t>
  </si>
  <si>
    <t>3845-50</t>
  </si>
  <si>
    <t>3845-60</t>
  </si>
  <si>
    <t>3845-70</t>
  </si>
  <si>
    <t>MidAmerican Energy Holdings Company</t>
  </si>
  <si>
    <t>Crystal Mountain</t>
  </si>
  <si>
    <t>3853-1</t>
  </si>
  <si>
    <t>Puget Holdings LLC</t>
  </si>
  <si>
    <t>OL-NA-CT</t>
  </si>
  <si>
    <t>Oil</t>
  </si>
  <si>
    <t>Unknown Freshwater</t>
  </si>
  <si>
    <t>Northeast</t>
  </si>
  <si>
    <t>6210-1</t>
  </si>
  <si>
    <t>NG-NA-CT</t>
  </si>
  <si>
    <t>N/A</t>
  </si>
  <si>
    <t>River Road Gen Plant</t>
  </si>
  <si>
    <t>7605-1</t>
  </si>
  <si>
    <t>Clark Public Utilities</t>
  </si>
  <si>
    <t>Municipality</t>
  </si>
  <si>
    <t>Municipal</t>
  </si>
  <si>
    <t>Roosevelt Biogas 1</t>
  </si>
  <si>
    <t>7832-3</t>
  </si>
  <si>
    <t>PUD No 1 of Klickitat County</t>
  </si>
  <si>
    <t>BP, BG-NA-CT</t>
  </si>
  <si>
    <t>7832-4</t>
  </si>
  <si>
    <t>7832-5</t>
  </si>
  <si>
    <t>7832-1</t>
  </si>
  <si>
    <t>7832-2</t>
  </si>
  <si>
    <t>Encogen</t>
  </si>
  <si>
    <t>7870-CTG1</t>
  </si>
  <si>
    <t>Lake Whatcom</t>
  </si>
  <si>
    <t>7870-CTG2</t>
  </si>
  <si>
    <t>7870-CTG3</t>
  </si>
  <si>
    <t>7870-STG</t>
  </si>
  <si>
    <t>Grays Harbor Energy Facility</t>
  </si>
  <si>
    <t>7999-CT1</t>
  </si>
  <si>
    <t>Invenergy LLC</t>
  </si>
  <si>
    <t>Ranney Wells</t>
  </si>
  <si>
    <t>7999-CT2</t>
  </si>
  <si>
    <t>7999-ST1</t>
  </si>
  <si>
    <t>Wheelabrator Spokane</t>
  </si>
  <si>
    <t>50886-GEN1</t>
  </si>
  <si>
    <t>Spokane City of</t>
  </si>
  <si>
    <t>BP, BG-DR-ST</t>
  </si>
  <si>
    <t>Dry Cooled</t>
  </si>
  <si>
    <t>March Point Cogeneration</t>
  </si>
  <si>
    <t>54268-GTG1</t>
  </si>
  <si>
    <t>54268-GTG2</t>
  </si>
  <si>
    <t>54268-GTG3</t>
  </si>
  <si>
    <t>54268-STG1</t>
  </si>
  <si>
    <t>Sumas Power Plant</t>
  </si>
  <si>
    <t>54476-GEN2</t>
  </si>
  <si>
    <t>54476-GEN1</t>
  </si>
  <si>
    <t>Tenaska Ferndale Cogeneration Station</t>
  </si>
  <si>
    <t>54537-CT1A</t>
  </si>
  <si>
    <t>Nooksack River</t>
  </si>
  <si>
    <t>54537-CT1B</t>
  </si>
  <si>
    <t>54537-ST1</t>
  </si>
  <si>
    <t>Goldendale Generating Station</t>
  </si>
  <si>
    <t>55482-G1</t>
  </si>
  <si>
    <t>NG-DR-CC</t>
  </si>
  <si>
    <t>55482-G2</t>
  </si>
  <si>
    <t>Chehalis Generating Facility</t>
  </si>
  <si>
    <t>55662-CA</t>
  </si>
  <si>
    <t>55662-CT1</t>
  </si>
  <si>
    <t>55662-CT2</t>
  </si>
  <si>
    <t>Mint Farm Generation LLC</t>
  </si>
  <si>
    <t>55700-CTG1</t>
  </si>
  <si>
    <t>Surface,Industrial Source,Well</t>
  </si>
  <si>
    <t>Frederickson Power LP</t>
  </si>
  <si>
    <t>55818-FICT</t>
  </si>
  <si>
    <t>55818-FIST</t>
  </si>
  <si>
    <t>Sierra Pacific Aberdeen</t>
  </si>
  <si>
    <t>55882-GEN1</t>
  </si>
  <si>
    <t>Sierra Pacific Industries, Inc.</t>
  </si>
  <si>
    <t>Sierra Pacific Burlington Facility</t>
  </si>
  <si>
    <t>56406-GEN1</t>
  </si>
  <si>
    <t>HUC_8</t>
  </si>
  <si>
    <t>Number of Endangered/Threatened Species</t>
  </si>
  <si>
    <t>17010214_WA</t>
  </si>
  <si>
    <t>17010215_WA</t>
  </si>
  <si>
    <t>17010216_WA</t>
  </si>
  <si>
    <t>17010303_WA</t>
  </si>
  <si>
    <t>17010305_WA</t>
  </si>
  <si>
    <t>17010306_WA</t>
  </si>
  <si>
    <t>17010307_WA</t>
  </si>
  <si>
    <t>17010308_WA</t>
  </si>
  <si>
    <t>17020001_WA</t>
  </si>
  <si>
    <t>17020002_WA</t>
  </si>
  <si>
    <t>17020003_WA</t>
  </si>
  <si>
    <t>17020004_WA</t>
  </si>
  <si>
    <t>17020005_WA</t>
  </si>
  <si>
    <t>17020006_WA</t>
  </si>
  <si>
    <t>17020007_WA</t>
  </si>
  <si>
    <t>17020008_WA</t>
  </si>
  <si>
    <t>17020009_WA</t>
  </si>
  <si>
    <t>17020010_WA</t>
  </si>
  <si>
    <t>17020011_WA</t>
  </si>
  <si>
    <t>17020012_WA</t>
  </si>
  <si>
    <t>17020013_WA</t>
  </si>
  <si>
    <t>17020014_WA</t>
  </si>
  <si>
    <t>17020015_WA</t>
  </si>
  <si>
    <t>17020016_WA</t>
  </si>
  <si>
    <t>17030001_WA</t>
  </si>
  <si>
    <t>17030002_WA</t>
  </si>
  <si>
    <t>17030003_WA</t>
  </si>
  <si>
    <t>17060103_WA</t>
  </si>
  <si>
    <t>17060106_WA</t>
  </si>
  <si>
    <t>17060107_WA</t>
  </si>
  <si>
    <t>17060108_WA</t>
  </si>
  <si>
    <t>17060109_WA</t>
  </si>
  <si>
    <t>17060110_WA</t>
  </si>
  <si>
    <t>17060306_WA</t>
  </si>
  <si>
    <t>17070101_WA</t>
  </si>
  <si>
    <t>17070102_WA</t>
  </si>
  <si>
    <t>17070105_WA</t>
  </si>
  <si>
    <t>17070106_WA</t>
  </si>
  <si>
    <t>17080001_WA</t>
  </si>
  <si>
    <t>17080002_WA</t>
  </si>
  <si>
    <t>17080003_WA</t>
  </si>
  <si>
    <t>17080004_WA</t>
  </si>
  <si>
    <t>17080005_WA</t>
  </si>
  <si>
    <t>17080006_WA</t>
  </si>
  <si>
    <t>17090012_WA</t>
  </si>
  <si>
    <t>17100101_WA</t>
  </si>
  <si>
    <t>17100102_WA</t>
  </si>
  <si>
    <t>17100103_WA</t>
  </si>
  <si>
    <t>17100104_WA</t>
  </si>
  <si>
    <t>17100105_WA</t>
  </si>
  <si>
    <t>17100106_WA</t>
  </si>
  <si>
    <t>17110001_WA</t>
  </si>
  <si>
    <t>17110002_WA</t>
  </si>
  <si>
    <t>17110003_WA</t>
  </si>
  <si>
    <t>17110004_WA</t>
  </si>
  <si>
    <t>17110005_WA</t>
  </si>
  <si>
    <t>17110006_WA</t>
  </si>
  <si>
    <t>17110007_WA</t>
  </si>
  <si>
    <t>17110008_WA</t>
  </si>
  <si>
    <t>17110009_WA</t>
  </si>
  <si>
    <t>17110010_WA</t>
  </si>
  <si>
    <t>17110011_WA</t>
  </si>
  <si>
    <t>17110012_WA</t>
  </si>
  <si>
    <t>17110013_WA</t>
  </si>
  <si>
    <t>17110014_WA</t>
  </si>
  <si>
    <t>17110015_WA</t>
  </si>
  <si>
    <t>17110016_WA</t>
  </si>
  <si>
    <t>17110017_WA</t>
  </si>
  <si>
    <t>17110018_WA</t>
  </si>
  <si>
    <t>17110019_WA</t>
  </si>
  <si>
    <t>17110020_WA</t>
  </si>
  <si>
    <t>17110021_WA</t>
  </si>
  <si>
    <t>Groundwater Pumping AFY</t>
  </si>
  <si>
    <t>Aquifer Name</t>
  </si>
  <si>
    <t>HUC8</t>
  </si>
  <si>
    <t>Area of Aquifer Found in HUC 8 (Acres)</t>
  </si>
  <si>
    <t>Total Aquifer Area (Acres)</t>
  </si>
  <si>
    <t>Ratio</t>
  </si>
  <si>
    <t>Public Supply Groundwater Use by Aquifer</t>
  </si>
  <si>
    <t>Irrigation Groundwater Use by Aquifer</t>
  </si>
  <si>
    <t>Industrial Groundwater Use by Aquifer</t>
  </si>
  <si>
    <t>Total Groundwater Use by Aquifer</t>
  </si>
  <si>
    <t>Total Groundwater Use by Aquifer and HUC 8</t>
  </si>
  <si>
    <t>Columbia Plateau basaltic-rock and basin-fill aquifers</t>
  </si>
  <si>
    <t>Northern Rocky Mountains Intermontane Basins aquifer system</t>
  </si>
  <si>
    <t>Pacific Northwest basaltic-rock and basin-fill aquifers</t>
  </si>
  <si>
    <t>Puget Sound aquifer system</t>
  </si>
  <si>
    <t>Willamette Lowland basin-fill aquifers</t>
  </si>
  <si>
    <t>Streamflow</t>
  </si>
  <si>
    <t>Current Consumptive Use AFY</t>
  </si>
  <si>
    <t>Current Groundwater Pumping AFY</t>
  </si>
  <si>
    <t>Future Consumptive Use AFY</t>
  </si>
  <si>
    <t>Species</t>
  </si>
  <si>
    <t>Station #</t>
  </si>
  <si>
    <t>Avg AFY</t>
  </si>
  <si>
    <t>M&amp;I</t>
  </si>
  <si>
    <t>Agriculture</t>
  </si>
  <si>
    <t>Thermoelectric</t>
  </si>
  <si>
    <t>AFY</t>
  </si>
  <si>
    <t>AF</t>
  </si>
  <si>
    <t># Per HUC</t>
  </si>
  <si>
    <t>Step a: USGS 2005</t>
  </si>
  <si>
    <t>County</t>
  </si>
  <si>
    <t>Public Supply Withdrawals mgd</t>
  </si>
  <si>
    <t>Domestic Withdrawals mgd</t>
  </si>
  <si>
    <t>Industrial Withdrawals mgd</t>
  </si>
  <si>
    <t>Public Supply Withdrawals AFY</t>
  </si>
  <si>
    <t>Domestic Withdrawals AFY</t>
  </si>
  <si>
    <t>Industrial Withdrawals AFY</t>
  </si>
  <si>
    <t>2005 Population by County</t>
  </si>
  <si>
    <t>Public Supply Withdrawals AF per Person</t>
  </si>
  <si>
    <t>Domestic Withdrawals AF per Person</t>
  </si>
  <si>
    <t>Industrial Withdrawals AF per Person</t>
  </si>
  <si>
    <t>Step b:  USCB 2010 Population</t>
  </si>
  <si>
    <t>County Population</t>
  </si>
  <si>
    <t>County &amp; HUC 8 Population</t>
  </si>
  <si>
    <t>Step c:  USGS 2005 and USCB 2010</t>
  </si>
  <si>
    <t>2005 Public Supply Withdrawals AFY per Person by County</t>
  </si>
  <si>
    <t>2005 Domestic Withdrawals AF per Person by County</t>
  </si>
  <si>
    <t>2005 Industrial Withdrawals AF per Person by County</t>
  </si>
  <si>
    <t>2010 Public Supply Withdrawals AFY</t>
  </si>
  <si>
    <t>2010 Domestic Withdrawals AFY</t>
  </si>
  <si>
    <t>2010 Industrial Withdrawals AFY</t>
  </si>
  <si>
    <t>2010 Public Supply Withdrawals AFY by HUC 8</t>
  </si>
  <si>
    <t>2010 Domestic Withdrawals AFY by HUC 8</t>
  </si>
  <si>
    <t>2010 Industrial Withdrawals AFY by HUC 8</t>
  </si>
  <si>
    <t>Step d:  USGS 1995</t>
  </si>
  <si>
    <t>Public Supply Returns mgd</t>
  </si>
  <si>
    <t>Public Supply Consumptive Use mgd</t>
  </si>
  <si>
    <t>Public Supply Ratio</t>
  </si>
  <si>
    <t>Domestic Consumptive Use mgd</t>
  </si>
  <si>
    <t>Domestic Ratio</t>
  </si>
  <si>
    <t>Industrial Consumptive Use mgd</t>
  </si>
  <si>
    <t>Industrial Ratio</t>
  </si>
  <si>
    <t>Step e</t>
  </si>
  <si>
    <t>2010 Public Supply Consumptive Use AFY</t>
  </si>
  <si>
    <t>2010 Domestic Consumptive Use AFY</t>
  </si>
  <si>
    <t>2010 Industrial Consumptive Use AFY</t>
  </si>
  <si>
    <t>Step f</t>
  </si>
  <si>
    <t>2010 M&amp;I Consumptive Use AFY</t>
  </si>
  <si>
    <t>Adams</t>
  </si>
  <si>
    <t>Asotin</t>
  </si>
  <si>
    <t>Benton</t>
  </si>
  <si>
    <t>Chelan</t>
  </si>
  <si>
    <t>Clallam</t>
  </si>
  <si>
    <t>Clark</t>
  </si>
  <si>
    <t>Columbia</t>
  </si>
  <si>
    <t>Cowlitz</t>
  </si>
  <si>
    <t>Douglas</t>
  </si>
  <si>
    <t>Ferry</t>
  </si>
  <si>
    <t>Franklin</t>
  </si>
  <si>
    <t>Garfield</t>
  </si>
  <si>
    <t>Grant</t>
  </si>
  <si>
    <t>Grays Harbor</t>
  </si>
  <si>
    <t>Island</t>
  </si>
  <si>
    <t>Jefferson</t>
  </si>
  <si>
    <t>King</t>
  </si>
  <si>
    <t>Kitsap</t>
  </si>
  <si>
    <t>Kittitas</t>
  </si>
  <si>
    <t>Klickitat</t>
  </si>
  <si>
    <t>Lewis</t>
  </si>
  <si>
    <t>Lincoln</t>
  </si>
  <si>
    <t>Mason</t>
  </si>
  <si>
    <t>Okanogan</t>
  </si>
  <si>
    <t>Pacific</t>
  </si>
  <si>
    <t>Pend Oreille</t>
  </si>
  <si>
    <t>Pierce</t>
  </si>
  <si>
    <t>San Juan</t>
  </si>
  <si>
    <t>Skagit</t>
  </si>
  <si>
    <t>Skamania</t>
  </si>
  <si>
    <t>Snohomish</t>
  </si>
  <si>
    <t>Spokane</t>
  </si>
  <si>
    <t>Stevens</t>
  </si>
  <si>
    <t>Thurston</t>
  </si>
  <si>
    <t>Wahkiakum</t>
  </si>
  <si>
    <t>Walla Walla</t>
  </si>
  <si>
    <t>Whatcom</t>
  </si>
  <si>
    <t>Whitman</t>
  </si>
  <si>
    <t>Yakima</t>
  </si>
  <si>
    <t>Water Use Current</t>
  </si>
  <si>
    <t>Step a</t>
  </si>
  <si>
    <t>Step b</t>
  </si>
  <si>
    <t>Step c</t>
  </si>
  <si>
    <t>Step d</t>
  </si>
  <si>
    <t>2010 Population by HUC 8</t>
  </si>
  <si>
    <t>2010 State Population</t>
  </si>
  <si>
    <t>2030 State Population</t>
  </si>
  <si>
    <t>2030 Population by HUC 8</t>
  </si>
  <si>
    <t>2010 M&amp;I CU AFY</t>
  </si>
  <si>
    <t>2010 M&amp;I CU per capita by HUC 8</t>
  </si>
  <si>
    <t>2030 M&amp;I CU</t>
  </si>
  <si>
    <t>P1 CFS</t>
  </si>
  <si>
    <t>P5 CFS</t>
  </si>
  <si>
    <t>P10 CFS</t>
  </si>
  <si>
    <t>P20 CFS</t>
  </si>
  <si>
    <t>Avg CFS</t>
  </si>
  <si>
    <t>Groundwater Pumping</t>
  </si>
  <si>
    <t>Water Use Current Agriculture</t>
  </si>
  <si>
    <t>USGS 2005</t>
  </si>
  <si>
    <t>USGS 1995 Irrigation Wdwls mgal/d</t>
  </si>
  <si>
    <t>CU Ratio</t>
  </si>
  <si>
    <t>Irrigation Wdwls mgal/d</t>
  </si>
  <si>
    <t>Irrigation Wdwls</t>
  </si>
  <si>
    <t>Estimated CU AFY</t>
  </si>
  <si>
    <t>Irrigated Acres by County</t>
  </si>
  <si>
    <t>Irrigated Acres by HUC 8</t>
  </si>
  <si>
    <t>2005 Irrigation CU AFY by County and HUC 8</t>
  </si>
  <si>
    <t>Irrigation CU mgal/d</t>
  </si>
  <si>
    <t>2005 Irrigation CU AFY</t>
  </si>
  <si>
    <t>Water Use Future Agriculture</t>
  </si>
  <si>
    <t>Since there are no estimates for future water use from the state of Washington, it is assumed that agricultural use will remain the same.</t>
  </si>
  <si>
    <t>GW_restrictions</t>
  </si>
  <si>
    <t>Overpumping_Restrictions</t>
  </si>
  <si>
    <t>SURFACE_RESTRICTIONS</t>
  </si>
  <si>
    <t>BASIN</t>
  </si>
  <si>
    <t>SUBBASIN</t>
  </si>
  <si>
    <t>CURRENT_USE</t>
  </si>
  <si>
    <t>USE_2030</t>
  </si>
  <si>
    <t>UNAPP_SURF_WATER_METRIC</t>
  </si>
  <si>
    <t>POT_GW_METRIC</t>
  </si>
  <si>
    <t>APP_SURF_WATER_METRIC</t>
  </si>
  <si>
    <t>BRACKISH_GW_METRIC</t>
  </si>
  <si>
    <t>WWTP_METRIC</t>
  </si>
  <si>
    <t>POT_GW_COST_METRIC</t>
  </si>
  <si>
    <t>APP_SURF_WATER_COST_AF</t>
  </si>
  <si>
    <t>BRACK_GW_COST_AF</t>
  </si>
  <si>
    <t>WWTP_COST_AF</t>
  </si>
  <si>
    <t>Available_Water</t>
  </si>
  <si>
    <t>CONSUM_DELTA_TO_2030</t>
  </si>
  <si>
    <t>availability__demand</t>
  </si>
  <si>
    <t>Positive_Demand</t>
  </si>
  <si>
    <t>UNAPP__DEMAND</t>
  </si>
  <si>
    <t>Pend Oreille Lake</t>
  </si>
  <si>
    <t>Priest</t>
  </si>
  <si>
    <t>Coeur D Alene Lake</t>
  </si>
  <si>
    <t>Upper Spokane</t>
  </si>
  <si>
    <t>Hangman</t>
  </si>
  <si>
    <t>Lower Spokane</t>
  </si>
  <si>
    <t>Little Spokane</t>
  </si>
  <si>
    <t>Upper Columbia</t>
  </si>
  <si>
    <t>Franklin D</t>
  </si>
  <si>
    <t>Kettle</t>
  </si>
  <si>
    <t>Colville</t>
  </si>
  <si>
    <t>Sanpoil</t>
  </si>
  <si>
    <t>Chief Joseph</t>
  </si>
  <si>
    <t>Similkameen</t>
  </si>
  <si>
    <t>Methow</t>
  </si>
  <si>
    <t>Lake Chelan</t>
  </si>
  <si>
    <t>Upper Columbia-Entiat</t>
  </si>
  <si>
    <t>Wenatchee</t>
  </si>
  <si>
    <t>Moses Coulee</t>
  </si>
  <si>
    <t>Upper Crab</t>
  </si>
  <si>
    <t>Banks Lake</t>
  </si>
  <si>
    <t>Lower Crab</t>
  </si>
  <si>
    <t>Upper Columbia-Priest Rapids</t>
  </si>
  <si>
    <t>Upper Yakima</t>
  </si>
  <si>
    <t>Naches</t>
  </si>
  <si>
    <t>Lower Yakima</t>
  </si>
  <si>
    <t>Lower Snake</t>
  </si>
  <si>
    <t>Lower Snake-Asotin</t>
  </si>
  <si>
    <t>Lower Grande Ronde</t>
  </si>
  <si>
    <t>Lower Snake-Tucannon</t>
  </si>
  <si>
    <t>Palouse</t>
  </si>
  <si>
    <t>Rock</t>
  </si>
  <si>
    <t>Clearwater</t>
  </si>
  <si>
    <t>Middle Columbia</t>
  </si>
  <si>
    <t>Middle Columbia-Lake Wallula</t>
  </si>
  <si>
    <t>Middle Columbia-Hood</t>
  </si>
  <si>
    <t>Lower Columbia</t>
  </si>
  <si>
    <t>Lower Columbia-Sandy</t>
  </si>
  <si>
    <t>Lower Columbia-Clatskanie</t>
  </si>
  <si>
    <t>Upper Cowlitz</t>
  </si>
  <si>
    <t>Lower Cowlitz</t>
  </si>
  <si>
    <t>Willamette</t>
  </si>
  <si>
    <t>Lower Willamette</t>
  </si>
  <si>
    <t>Washington Coastal</t>
  </si>
  <si>
    <t>Hoh-Quillayute</t>
  </si>
  <si>
    <t>Queets-Quinault</t>
  </si>
  <si>
    <t>Upper Chehalis</t>
  </si>
  <si>
    <t>Lower Chehalis</t>
  </si>
  <si>
    <t>Willapa Bay</t>
  </si>
  <si>
    <t>Puget Sound</t>
  </si>
  <si>
    <t>Fraser</t>
  </si>
  <si>
    <t>Straight of Georgia</t>
  </si>
  <si>
    <t>San Juan Islands</t>
  </si>
  <si>
    <t>Nooksack</t>
  </si>
  <si>
    <t>Upper Skagit</t>
  </si>
  <si>
    <t>Sauk</t>
  </si>
  <si>
    <t>Lower Skagit</t>
  </si>
  <si>
    <t>Stillaguamish</t>
  </si>
  <si>
    <t>Skykomish</t>
  </si>
  <si>
    <t>Snoqualmie</t>
  </si>
  <si>
    <t>Lake Washington</t>
  </si>
  <si>
    <t>Duwamish</t>
  </si>
  <si>
    <t>Puyallup</t>
  </si>
  <si>
    <t>Nisqually</t>
  </si>
  <si>
    <t>Deschutes</t>
  </si>
  <si>
    <t>Skokomish</t>
  </si>
  <si>
    <t>Hood Canal</t>
  </si>
  <si>
    <t>Dungeness-Elwha</t>
  </si>
  <si>
    <t>Crescent-Hoko</t>
  </si>
  <si>
    <t>HUC_8_ST</t>
  </si>
  <si>
    <t>17010214</t>
  </si>
  <si>
    <t>17010215</t>
  </si>
  <si>
    <t>17010216</t>
  </si>
  <si>
    <t>17010303</t>
  </si>
  <si>
    <t>17010305</t>
  </si>
  <si>
    <t>17010306</t>
  </si>
  <si>
    <t>17010307</t>
  </si>
  <si>
    <t>17010308</t>
  </si>
  <si>
    <t>17020001</t>
  </si>
  <si>
    <t>17020002</t>
  </si>
  <si>
    <t>17020003</t>
  </si>
  <si>
    <t>17020004</t>
  </si>
  <si>
    <t>17020005</t>
  </si>
  <si>
    <t>17020006</t>
  </si>
  <si>
    <t>17020007</t>
  </si>
  <si>
    <t>17020008</t>
  </si>
  <si>
    <t>17020009</t>
  </si>
  <si>
    <t>17020010</t>
  </si>
  <si>
    <t>17020011</t>
  </si>
  <si>
    <t>17020012</t>
  </si>
  <si>
    <t>17020013</t>
  </si>
  <si>
    <t>17020014</t>
  </si>
  <si>
    <t>17020015</t>
  </si>
  <si>
    <t>17020016</t>
  </si>
  <si>
    <t>17030001</t>
  </si>
  <si>
    <t>17030002</t>
  </si>
  <si>
    <t>17030003</t>
  </si>
  <si>
    <t>17060103</t>
  </si>
  <si>
    <t>17060106</t>
  </si>
  <si>
    <t>17060107</t>
  </si>
  <si>
    <t>17060108</t>
  </si>
  <si>
    <t>17060109</t>
  </si>
  <si>
    <t>17060110</t>
  </si>
  <si>
    <t>17060306</t>
  </si>
  <si>
    <t>17070101</t>
  </si>
  <si>
    <t>17070102</t>
  </si>
  <si>
    <t>17070105</t>
  </si>
  <si>
    <t>17070106</t>
  </si>
  <si>
    <t>17080001</t>
  </si>
  <si>
    <t>17080002</t>
  </si>
  <si>
    <t>17080003</t>
  </si>
  <si>
    <t>17080004</t>
  </si>
  <si>
    <t>17080005</t>
  </si>
  <si>
    <t>17080006</t>
  </si>
  <si>
    <t>17090012</t>
  </si>
  <si>
    <t>17100101</t>
  </si>
  <si>
    <t>17100102</t>
  </si>
  <si>
    <t>17100103</t>
  </si>
  <si>
    <t>17100104</t>
  </si>
  <si>
    <t>17100105</t>
  </si>
  <si>
    <t>17100106</t>
  </si>
  <si>
    <t>17110001</t>
  </si>
  <si>
    <t>17110002</t>
  </si>
  <si>
    <t>17110003</t>
  </si>
  <si>
    <t>17110004</t>
  </si>
  <si>
    <t>17110005</t>
  </si>
  <si>
    <t>17110006</t>
  </si>
  <si>
    <t>17110007</t>
  </si>
  <si>
    <t>17110008</t>
  </si>
  <si>
    <t>17110009</t>
  </si>
  <si>
    <t>17110010</t>
  </si>
  <si>
    <t>17110011</t>
  </si>
  <si>
    <t>17110012</t>
  </si>
  <si>
    <t>17110013</t>
  </si>
  <si>
    <t>17110014</t>
  </si>
  <si>
    <t>17110015</t>
  </si>
  <si>
    <t>17110016</t>
  </si>
  <si>
    <t>17110017</t>
  </si>
  <si>
    <t>17110018</t>
  </si>
  <si>
    <t>17110019</t>
  </si>
  <si>
    <t>17110020</t>
  </si>
  <si>
    <t>17110021</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</si>
</sst>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8" formatCode="&quot;$&quot;#,##0.00_);[Red]\(&quot;$&quot;#,##0.00\)"/>
    <numFmt numFmtId="44" formatCode="_(&quot;$&quot;* #,##0.00_);_(&quot;$&quot;* \(#,##0.00\);_(&quot;$&quot;* &quot;-&quot;??_);_(@_)"/>
    <numFmt numFmtId="43" formatCode="_(* #,##0.00_);_(* \(#,##0.00\);_(* &quot;-&quot;??_);_(@_)"/>
    <numFmt numFmtId="164" formatCode="#.00"/>
    <numFmt numFmtId="165" formatCode="#."/>
    <numFmt numFmtId="166" formatCode="m\o\n\th\ d\,\ yyyy"/>
    <numFmt numFmtId="167" formatCode="#,##0.0000"/>
    <numFmt numFmtId="168" formatCode="_(* #,##0_);_(* \(#,##0\);_(* &quot;-&quot;??_);_(@_)"/>
    <numFmt numFmtId="169" formatCode="0.0"/>
  </numFmts>
  <fonts count="54" x14ac:knownFonts="1">
    <font>
      <sz val="11"/>
      <color theme="1"/>
      <name val="Calibri"/>
      <family val="2"/>
      <scheme val="minor"/>
    </font>
    <font>
      <b/>
      <sz val="14"/>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10"/>
      <name val="MS Sans Serif"/>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
      <color indexed="8"/>
      <name val="Courier"/>
      <family val="3"/>
    </font>
    <font>
      <b/>
      <sz val="1"/>
      <color indexed="8"/>
      <name val="Courier"/>
      <family val="3"/>
    </font>
    <font>
      <b/>
      <sz val="12"/>
      <color theme="1"/>
      <name val="Calibri"/>
      <family val="2"/>
      <scheme val="minor"/>
    </font>
    <font>
      <u/>
      <sz val="10"/>
      <color indexed="12"/>
      <name val="Arial"/>
      <family val="2"/>
    </font>
    <font>
      <sz val="12"/>
      <color theme="1"/>
      <name val="Calibri"/>
      <family val="2"/>
      <scheme val="minor"/>
    </font>
    <font>
      <sz val="12"/>
      <color indexed="8"/>
      <name val="Calibri"/>
      <family val="2"/>
    </font>
    <font>
      <b/>
      <sz val="9"/>
      <name val="Calibri"/>
      <family val="2"/>
    </font>
    <font>
      <b/>
      <sz val="8"/>
      <name val="Calibri"/>
      <family val="2"/>
    </font>
    <font>
      <sz val="12"/>
      <name val="Calibri"/>
      <family val="2"/>
    </font>
    <font>
      <b/>
      <sz val="16"/>
      <color indexed="9"/>
      <name val="Calibri"/>
      <family val="2"/>
    </font>
    <font>
      <b/>
      <sz val="14"/>
      <name val="Calibri"/>
      <family val="2"/>
    </font>
    <font>
      <b/>
      <sz val="14"/>
      <color indexed="21"/>
      <name val="Calibri"/>
      <family val="2"/>
    </font>
    <font>
      <b/>
      <sz val="9"/>
      <color indexed="9"/>
      <name val="Calibri"/>
      <family val="2"/>
    </font>
    <font>
      <b/>
      <sz val="16"/>
      <color theme="1"/>
      <name val="Calibri"/>
      <family val="2"/>
      <scheme val="minor"/>
    </font>
    <font>
      <b/>
      <sz val="18"/>
      <color theme="1"/>
      <name val="Calibri"/>
      <family val="2"/>
      <scheme val="minor"/>
    </font>
    <font>
      <sz val="11"/>
      <name val="Calibri"/>
      <family val="2"/>
      <scheme val="minor"/>
    </font>
  </fonts>
  <fills count="79">
    <fill>
      <patternFill patternType="none"/>
    </fill>
    <fill>
      <patternFill patternType="gray125"/>
    </fill>
    <fill>
      <patternFill patternType="solid">
        <fgColor rgb="FFFFFF00"/>
        <bgColor indexed="64"/>
      </patternFill>
    </fill>
    <fill>
      <patternFill patternType="solid">
        <fgColor rgb="FFFFFFCC"/>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CCFFCC"/>
        <bgColor indexed="64"/>
      </patternFill>
    </fill>
    <fill>
      <patternFill patternType="solid">
        <fgColor theme="7" tint="0.79998168889431442"/>
        <bgColor indexed="64"/>
      </patternFill>
    </fill>
    <fill>
      <patternFill patternType="solid">
        <fgColor rgb="FF9BE5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249977111117893"/>
        <bgColor indexed="64"/>
      </patternFill>
    </fill>
    <fill>
      <patternFill patternType="solid">
        <fgColor theme="0" tint="-4.9989318521683403E-2"/>
        <bgColor indexed="64"/>
      </patternFill>
    </fill>
    <fill>
      <patternFill patternType="solid">
        <fgColor indexed="9"/>
        <bgColor indexed="64"/>
      </patternFill>
    </fill>
    <fill>
      <patternFill patternType="solid">
        <fgColor indexed="62"/>
        <bgColor indexed="64"/>
      </patternFill>
    </fill>
    <fill>
      <patternFill patternType="solid">
        <fgColor indexed="18"/>
        <bgColor indexed="64"/>
      </patternFill>
    </fill>
    <fill>
      <patternFill patternType="solid">
        <fgColor indexed="31"/>
        <bgColor indexed="64"/>
      </patternFill>
    </fill>
    <fill>
      <patternFill patternType="solid">
        <fgColor rgb="FF009999"/>
        <bgColor indexed="64"/>
      </patternFill>
    </fill>
    <fill>
      <patternFill patternType="solid">
        <fgColor rgb="FFFFA3A3"/>
        <bgColor indexed="64"/>
      </patternFill>
    </fill>
    <fill>
      <patternFill patternType="solid">
        <fgColor theme="1"/>
        <bgColor indexed="64"/>
      </patternFill>
    </fill>
    <fill>
      <patternFill patternType="solid">
        <fgColor rgb="FFFF0066"/>
        <bgColor indexed="64"/>
      </patternFill>
    </fill>
    <fill>
      <patternFill patternType="solid">
        <fgColor theme="5" tint="0.39997558519241921"/>
        <bgColor indexed="64"/>
      </patternFill>
    </fill>
    <fill>
      <patternFill patternType="solid">
        <fgColor rgb="FF66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5" tint="0.59999389629810485"/>
        <bgColor indexed="64"/>
      </patternFill>
    </fill>
  </fills>
  <borders count="48">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style="thick">
        <color indexed="64"/>
      </right>
      <top style="thick">
        <color indexed="64"/>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style="thick">
        <color indexed="64"/>
      </right>
      <top style="thick">
        <color indexed="64"/>
      </top>
      <bottom style="thin">
        <color indexed="64"/>
      </bottom>
      <diagonal/>
    </border>
    <border>
      <left style="thick">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medium">
        <color indexed="64"/>
      </left>
      <right/>
      <top/>
      <bottom/>
      <diagonal/>
    </border>
  </borders>
  <cellStyleXfs count="34739">
    <xf numFmtId="0" fontId="0" fillId="0" borderId="0"/>
    <xf numFmtId="0" fontId="3" fillId="0" borderId="0" applyNumberFormat="0" applyFill="0" applyBorder="0" applyAlignment="0" applyProtection="0"/>
    <xf numFmtId="0" fontId="4" fillId="0" borderId="4" applyNumberFormat="0" applyFill="0" applyAlignment="0" applyProtection="0"/>
    <xf numFmtId="0" fontId="5" fillId="0" borderId="5" applyNumberFormat="0" applyFill="0" applyAlignment="0" applyProtection="0"/>
    <xf numFmtId="0" fontId="6" fillId="0" borderId="6" applyNumberFormat="0" applyFill="0" applyAlignment="0" applyProtection="0"/>
    <xf numFmtId="0" fontId="6" fillId="0" borderId="0" applyNumberFormat="0" applyFill="0" applyBorder="0" applyAlignment="0" applyProtection="0"/>
    <xf numFmtId="0" fontId="7" fillId="9" borderId="0" applyNumberFormat="0" applyBorder="0" applyAlignment="0" applyProtection="0"/>
    <xf numFmtId="0" fontId="8" fillId="10" borderId="0" applyNumberFormat="0" applyBorder="0" applyAlignment="0" applyProtection="0"/>
    <xf numFmtId="0" fontId="9" fillId="11" borderId="0" applyNumberFormat="0" applyBorder="0" applyAlignment="0" applyProtection="0"/>
    <xf numFmtId="0" fontId="10" fillId="12" borderId="7" applyNumberFormat="0" applyAlignment="0" applyProtection="0"/>
    <xf numFmtId="0" fontId="11" fillId="13" borderId="8" applyNumberFormat="0" applyAlignment="0" applyProtection="0"/>
    <xf numFmtId="0" fontId="12" fillId="13" borderId="7" applyNumberFormat="0" applyAlignment="0" applyProtection="0"/>
    <xf numFmtId="0" fontId="13" fillId="0" borderId="9" applyNumberFormat="0" applyFill="0" applyAlignment="0" applyProtection="0"/>
    <xf numFmtId="0" fontId="14" fillId="14" borderId="10" applyNumberFormat="0" applyAlignment="0" applyProtection="0"/>
    <xf numFmtId="0" fontId="15" fillId="0" borderId="0" applyNumberFormat="0" applyFill="0" applyBorder="0" applyAlignment="0" applyProtection="0"/>
    <xf numFmtId="0" fontId="2" fillId="15" borderId="11" applyNumberFormat="0" applyFont="0" applyAlignment="0" applyProtection="0"/>
    <xf numFmtId="0" fontId="16" fillId="0" borderId="0" applyNumberFormat="0" applyFill="0" applyBorder="0" applyAlignment="0" applyProtection="0"/>
    <xf numFmtId="0" fontId="17" fillId="0" borderId="12" applyNumberFormat="0" applyFill="0" applyAlignment="0" applyProtection="0"/>
    <xf numFmtId="0" fontId="18"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18" fillId="39" borderId="0" applyNumberFormat="0" applyBorder="0" applyAlignment="0" applyProtection="0"/>
    <xf numFmtId="0" fontId="20" fillId="0" borderId="0"/>
    <xf numFmtId="0" fontId="20" fillId="0" borderId="0"/>
    <xf numFmtId="0" fontId="2" fillId="0" borderId="0"/>
    <xf numFmtId="0" fontId="2" fillId="15" borderId="11" applyNumberFormat="0" applyFont="0" applyAlignment="0" applyProtection="0"/>
    <xf numFmtId="0" fontId="2" fillId="0" borderId="0"/>
    <xf numFmtId="0" fontId="2" fillId="15" borderId="11" applyNumberFormat="0" applyFont="0" applyAlignment="0" applyProtection="0"/>
    <xf numFmtId="0" fontId="20" fillId="0" borderId="0"/>
    <xf numFmtId="0" fontId="2" fillId="0" borderId="0"/>
    <xf numFmtId="0" fontId="20" fillId="0" borderId="0"/>
    <xf numFmtId="0" fontId="21" fillId="0" borderId="0"/>
    <xf numFmtId="0" fontId="2" fillId="0" borderId="0"/>
    <xf numFmtId="0" fontId="21" fillId="0" borderId="0"/>
    <xf numFmtId="0" fontId="19" fillId="40" borderId="0" applyNumberFormat="0" applyBorder="0" applyAlignment="0" applyProtection="0"/>
    <xf numFmtId="0" fontId="19" fillId="40"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9" borderId="0" applyNumberFormat="0" applyBorder="0" applyAlignment="0" applyProtection="0"/>
    <xf numFmtId="0" fontId="19" fillId="49"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4" fillId="58" borderId="13" applyNumberFormat="0" applyAlignment="0" applyProtection="0"/>
    <xf numFmtId="0" fontId="24" fillId="58" borderId="13" applyNumberFormat="0" applyAlignment="0" applyProtection="0"/>
    <xf numFmtId="0" fontId="25" fillId="59" borderId="14" applyNumberFormat="0" applyAlignment="0" applyProtection="0"/>
    <xf numFmtId="0" fontId="25" fillId="59" borderId="14" applyNumberFormat="0" applyAlignment="0" applyProtection="0"/>
    <xf numFmtId="43" fontId="21" fillId="0" borderId="0" applyFont="0" applyFill="0" applyBorder="0" applyAlignment="0" applyProtection="0"/>
    <xf numFmtId="43" fontId="21" fillId="0" borderId="0" applyFont="0" applyFill="0" applyBorder="0" applyAlignment="0" applyProtection="0"/>
    <xf numFmtId="166" fontId="38" fillId="0" borderId="0">
      <protection locked="0"/>
    </xf>
    <xf numFmtId="0" fontId="26" fillId="0" borderId="0" applyNumberFormat="0" applyFill="0" applyBorder="0" applyAlignment="0" applyProtection="0"/>
    <xf numFmtId="0" fontId="26" fillId="0" borderId="0" applyNumberFormat="0" applyFill="0" applyBorder="0" applyAlignment="0" applyProtection="0"/>
    <xf numFmtId="164" fontId="38" fillId="0" borderId="0">
      <protection locked="0"/>
    </xf>
    <xf numFmtId="0" fontId="27" fillId="42" borderId="0" applyNumberFormat="0" applyBorder="0" applyAlignment="0" applyProtection="0"/>
    <xf numFmtId="0" fontId="27" fillId="42" borderId="0" applyNumberFormat="0" applyBorder="0" applyAlignment="0" applyProtection="0"/>
    <xf numFmtId="0" fontId="28" fillId="0" borderId="15" applyNumberFormat="0" applyFill="0" applyAlignment="0" applyProtection="0"/>
    <xf numFmtId="0" fontId="28" fillId="0" borderId="15" applyNumberFormat="0" applyFill="0" applyAlignment="0" applyProtection="0"/>
    <xf numFmtId="0" fontId="29" fillId="0" borderId="16" applyNumberFormat="0" applyFill="0" applyAlignment="0" applyProtection="0"/>
    <xf numFmtId="0" fontId="29" fillId="0" borderId="16"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165" fontId="39" fillId="0" borderId="0">
      <protection locked="0"/>
    </xf>
    <xf numFmtId="165" fontId="39" fillId="0" borderId="0">
      <protection locked="0"/>
    </xf>
    <xf numFmtId="0" fontId="31" fillId="45" borderId="13" applyNumberFormat="0" applyAlignment="0" applyProtection="0"/>
    <xf numFmtId="0" fontId="31" fillId="45" borderId="13" applyNumberFormat="0" applyAlignment="0" applyProtection="0"/>
    <xf numFmtId="0" fontId="32" fillId="0" borderId="18" applyNumberFormat="0" applyFill="0" applyAlignment="0" applyProtection="0"/>
    <xf numFmtId="0" fontId="32" fillId="0" borderId="18" applyNumberFormat="0" applyFill="0" applyAlignment="0" applyProtection="0"/>
    <xf numFmtId="0" fontId="33" fillId="60" borderId="0" applyNumberFormat="0" applyBorder="0" applyAlignment="0" applyProtection="0"/>
    <xf numFmtId="0" fontId="33" fillId="60" borderId="0" applyNumberFormat="0" applyBorder="0" applyAlignment="0" applyProtection="0"/>
    <xf numFmtId="0" fontId="21" fillId="0" borderId="0"/>
    <xf numFmtId="0" fontId="21" fillId="0" borderId="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9" fontId="21" fillId="0" borderId="0" applyFont="0" applyFill="0" applyBorder="0" applyAlignment="0" applyProtection="0"/>
    <xf numFmtId="9" fontId="21"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21" applyNumberFormat="0" applyFill="0" applyAlignment="0" applyProtection="0"/>
    <xf numFmtId="0" fontId="36" fillId="0" borderId="21" applyNumberFormat="0" applyFill="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21" fillId="0" borderId="0"/>
    <xf numFmtId="0" fontId="2" fillId="0" borderId="0"/>
    <xf numFmtId="0" fontId="21" fillId="0" borderId="0"/>
    <xf numFmtId="0" fontId="2" fillId="0" borderId="0"/>
    <xf numFmtId="0" fontId="20"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44" fontId="2" fillId="0" borderId="0" applyFont="0" applyFill="0" applyBorder="0" applyAlignment="0" applyProtection="0"/>
    <xf numFmtId="166" fontId="38" fillId="0" borderId="0">
      <protection locked="0"/>
    </xf>
    <xf numFmtId="164" fontId="38" fillId="0" borderId="0">
      <protection locked="0"/>
    </xf>
    <xf numFmtId="165" fontId="39" fillId="0" borderId="0">
      <protection locked="0"/>
    </xf>
    <xf numFmtId="165" fontId="39" fillId="0" borderId="0">
      <protection locked="0"/>
    </xf>
    <xf numFmtId="0" fontId="21" fillId="0" borderId="0"/>
    <xf numFmtId="0" fontId="20" fillId="0" borderId="0"/>
    <xf numFmtId="0" fontId="21" fillId="0" borderId="0"/>
    <xf numFmtId="0" fontId="21" fillId="0" borderId="0"/>
    <xf numFmtId="0" fontId="2" fillId="0" borderId="0"/>
    <xf numFmtId="0" fontId="21" fillId="0" borderId="0"/>
    <xf numFmtId="0" fontId="20" fillId="0" borderId="0"/>
    <xf numFmtId="0" fontId="20" fillId="0" borderId="0"/>
    <xf numFmtId="0" fontId="20" fillId="0" borderId="0"/>
    <xf numFmtId="0" fontId="2" fillId="0" borderId="0"/>
    <xf numFmtId="0" fontId="20"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0" borderId="0"/>
    <xf numFmtId="0" fontId="2" fillId="0" borderId="0"/>
    <xf numFmtId="0" fontId="2" fillId="0" borderId="0"/>
    <xf numFmtId="0" fontId="2" fillId="0" borderId="0"/>
    <xf numFmtId="0" fontId="21" fillId="0" borderId="0"/>
    <xf numFmtId="0" fontId="19" fillId="40"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5" borderId="0" applyNumberFormat="0" applyBorder="0" applyAlignment="0" applyProtection="0"/>
    <xf numFmtId="0" fontId="19" fillId="46"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43" borderId="0" applyNumberFormat="0" applyBorder="0" applyAlignment="0" applyProtection="0"/>
    <xf numFmtId="0" fontId="19" fillId="46" borderId="0" applyNumberFormat="0" applyBorder="0" applyAlignment="0" applyProtection="0"/>
    <xf numFmtId="0" fontId="19" fillId="49" borderId="0" applyNumberFormat="0" applyBorder="0" applyAlignment="0" applyProtection="0"/>
    <xf numFmtId="0" fontId="22" fillId="50"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3" borderId="0" applyNumberFormat="0" applyBorder="0" applyAlignment="0" applyProtection="0"/>
    <xf numFmtId="0" fontId="22" fillId="54"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7" borderId="0" applyNumberFormat="0" applyBorder="0" applyAlignment="0" applyProtection="0"/>
    <xf numFmtId="0" fontId="23" fillId="41" borderId="0" applyNumberFormat="0" applyBorder="0" applyAlignment="0" applyProtection="0"/>
    <xf numFmtId="0" fontId="24" fillId="58" borderId="13" applyNumberFormat="0" applyAlignment="0" applyProtection="0"/>
    <xf numFmtId="0" fontId="25" fillId="59" borderId="14" applyNumberFormat="0" applyAlignment="0" applyProtection="0"/>
    <xf numFmtId="43" fontId="21" fillId="0" borderId="0" applyFont="0" applyFill="0" applyBorder="0" applyAlignment="0" applyProtection="0"/>
    <xf numFmtId="0" fontId="26" fillId="0" borderId="0" applyNumberFormat="0" applyFill="0" applyBorder="0" applyAlignment="0" applyProtection="0"/>
    <xf numFmtId="0" fontId="27" fillId="42" borderId="0" applyNumberFormat="0" applyBorder="0" applyAlignment="0" applyProtection="0"/>
    <xf numFmtId="0" fontId="28" fillId="0" borderId="15" applyNumberFormat="0" applyFill="0" applyAlignment="0" applyProtection="0"/>
    <xf numFmtId="0" fontId="29" fillId="0" borderId="16" applyNumberFormat="0" applyFill="0" applyAlignment="0" applyProtection="0"/>
    <xf numFmtId="0" fontId="30" fillId="0" borderId="17" applyNumberFormat="0" applyFill="0" applyAlignment="0" applyProtection="0"/>
    <xf numFmtId="0" fontId="30" fillId="0" borderId="0" applyNumberFormat="0" applyFill="0" applyBorder="0" applyAlignment="0" applyProtection="0"/>
    <xf numFmtId="0" fontId="31" fillId="45" borderId="13" applyNumberFormat="0" applyAlignment="0" applyProtection="0"/>
    <xf numFmtId="0" fontId="32" fillId="0" borderId="18" applyNumberFormat="0" applyFill="0" applyAlignment="0" applyProtection="0"/>
    <xf numFmtId="0" fontId="33" fillId="60" borderId="0" applyNumberFormat="0" applyBorder="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9" fontId="21" fillId="0" borderId="0" applyFont="0" applyFill="0" applyBorder="0" applyAlignment="0" applyProtection="0"/>
    <xf numFmtId="0" fontId="35" fillId="0" borderId="0" applyNumberFormat="0" applyFill="0" applyBorder="0" applyAlignment="0" applyProtection="0"/>
    <xf numFmtId="0" fontId="36" fillId="0" borderId="21" applyNumberFormat="0" applyFill="0" applyAlignment="0" applyProtection="0"/>
    <xf numFmtId="0" fontId="37" fillId="0" borderId="0" applyNumberFormat="0" applyFill="0" applyBorder="0" applyAlignment="0" applyProtection="0"/>
    <xf numFmtId="0" fontId="2" fillId="0" borderId="0"/>
    <xf numFmtId="0" fontId="2" fillId="0" borderId="0"/>
    <xf numFmtId="0" fontId="2" fillId="0" borderId="0"/>
    <xf numFmtId="0" fontId="20" fillId="0" borderId="0"/>
    <xf numFmtId="43" fontId="21" fillId="0" borderId="0" applyFont="0" applyFill="0" applyBorder="0" applyAlignment="0" applyProtection="0"/>
    <xf numFmtId="44" fontId="21" fillId="0" borderId="0" applyFont="0" applyFill="0" applyBorder="0" applyAlignment="0" applyProtection="0"/>
    <xf numFmtId="44" fontId="2" fillId="0" borderId="0" applyFont="0" applyFill="0" applyBorder="0" applyAlignment="0" applyProtection="0"/>
    <xf numFmtId="0" fontId="21" fillId="0" borderId="0"/>
    <xf numFmtId="0" fontId="21" fillId="0" borderId="0"/>
    <xf numFmtId="0" fontId="2" fillId="0" borderId="0"/>
    <xf numFmtId="0" fontId="2" fillId="0" borderId="0"/>
    <xf numFmtId="0" fontId="20" fillId="0" borderId="0"/>
    <xf numFmtId="0" fontId="20" fillId="0" borderId="0"/>
    <xf numFmtId="0" fontId="2" fillId="0" borderId="0"/>
    <xf numFmtId="0" fontId="20" fillId="0" borderId="0"/>
    <xf numFmtId="9" fontId="21" fillId="0" borderId="0" applyFont="0" applyFill="0" applyBorder="0" applyAlignment="0" applyProtection="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0" fontId="21" fillId="0" borderId="0"/>
    <xf numFmtId="0" fontId="19" fillId="40"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5" borderId="0" applyNumberFormat="0" applyBorder="0" applyAlignment="0" applyProtection="0"/>
    <xf numFmtId="0" fontId="19" fillId="46"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43" borderId="0" applyNumberFormat="0" applyBorder="0" applyAlignment="0" applyProtection="0"/>
    <xf numFmtId="0" fontId="19" fillId="46" borderId="0" applyNumberFormat="0" applyBorder="0" applyAlignment="0" applyProtection="0"/>
    <xf numFmtId="0" fontId="19" fillId="49" borderId="0" applyNumberFormat="0" applyBorder="0" applyAlignment="0" applyProtection="0"/>
    <xf numFmtId="0" fontId="22" fillId="50"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3" borderId="0" applyNumberFormat="0" applyBorder="0" applyAlignment="0" applyProtection="0"/>
    <xf numFmtId="0" fontId="22" fillId="54"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7" borderId="0" applyNumberFormat="0" applyBorder="0" applyAlignment="0" applyProtection="0"/>
    <xf numFmtId="0" fontId="23" fillId="41" borderId="0" applyNumberFormat="0" applyBorder="0" applyAlignment="0" applyProtection="0"/>
    <xf numFmtId="0" fontId="24" fillId="58" borderId="13" applyNumberFormat="0" applyAlignment="0" applyProtection="0"/>
    <xf numFmtId="0" fontId="25" fillId="59" borderId="14" applyNumberFormat="0" applyAlignment="0" applyProtection="0"/>
    <xf numFmtId="43" fontId="21" fillId="0" borderId="0" applyFont="0" applyFill="0" applyBorder="0" applyAlignment="0" applyProtection="0"/>
    <xf numFmtId="0" fontId="26" fillId="0" borderId="0" applyNumberFormat="0" applyFill="0" applyBorder="0" applyAlignment="0" applyProtection="0"/>
    <xf numFmtId="0" fontId="27" fillId="42" borderId="0" applyNumberFormat="0" applyBorder="0" applyAlignment="0" applyProtection="0"/>
    <xf numFmtId="0" fontId="28" fillId="0" borderId="15" applyNumberFormat="0" applyFill="0" applyAlignment="0" applyProtection="0"/>
    <xf numFmtId="0" fontId="29" fillId="0" borderId="16" applyNumberFormat="0" applyFill="0" applyAlignment="0" applyProtection="0"/>
    <xf numFmtId="0" fontId="30" fillId="0" borderId="17" applyNumberFormat="0" applyFill="0" applyAlignment="0" applyProtection="0"/>
    <xf numFmtId="0" fontId="30" fillId="0" borderId="0" applyNumberFormat="0" applyFill="0" applyBorder="0" applyAlignment="0" applyProtection="0"/>
    <xf numFmtId="0" fontId="31" fillId="45" borderId="13" applyNumberFormat="0" applyAlignment="0" applyProtection="0"/>
    <xf numFmtId="0" fontId="32" fillId="0" borderId="18" applyNumberFormat="0" applyFill="0" applyAlignment="0" applyProtection="0"/>
    <xf numFmtId="0" fontId="33" fillId="60" borderId="0" applyNumberFormat="0" applyBorder="0" applyAlignment="0" applyProtection="0"/>
    <xf numFmtId="0" fontId="21" fillId="61" borderId="19" applyNumberFormat="0" applyFont="0" applyAlignment="0" applyProtection="0"/>
    <xf numFmtId="0" fontId="34" fillId="58" borderId="20" applyNumberFormat="0" applyAlignment="0" applyProtection="0"/>
    <xf numFmtId="9" fontId="21" fillId="0" borderId="0" applyFont="0" applyFill="0" applyBorder="0" applyAlignment="0" applyProtection="0"/>
    <xf numFmtId="0" fontId="35" fillId="0" borderId="0" applyNumberFormat="0" applyFill="0" applyBorder="0" applyAlignment="0" applyProtection="0"/>
    <xf numFmtId="0" fontId="36" fillId="0" borderId="21" applyNumberFormat="0" applyFill="0" applyAlignment="0" applyProtection="0"/>
    <xf numFmtId="0" fontId="37" fillId="0" borderId="0" applyNumberForma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1"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1" fillId="0" borderId="0"/>
    <xf numFmtId="0" fontId="2" fillId="0" borderId="0"/>
    <xf numFmtId="0" fontId="21" fillId="0" borderId="0"/>
    <xf numFmtId="0" fontId="19" fillId="40" borderId="0" applyNumberFormat="0" applyBorder="0" applyAlignment="0" applyProtection="0"/>
    <xf numFmtId="0" fontId="22" fillId="50"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5" borderId="0" applyNumberFormat="0" applyBorder="0" applyAlignment="0" applyProtection="0"/>
    <xf numFmtId="0" fontId="19" fillId="46" borderId="0" applyNumberFormat="0" applyBorder="0" applyAlignment="0" applyProtection="0"/>
    <xf numFmtId="0" fontId="22" fillId="55"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43" borderId="0" applyNumberFormat="0" applyBorder="0" applyAlignment="0" applyProtection="0"/>
    <xf numFmtId="0" fontId="19" fillId="46" borderId="0" applyNumberFormat="0" applyBorder="0" applyAlignment="0" applyProtection="0"/>
    <xf numFmtId="0" fontId="19" fillId="49" borderId="0" applyNumberFormat="0" applyBorder="0" applyAlignment="0" applyProtection="0"/>
    <xf numFmtId="0" fontId="22" fillId="50" borderId="0" applyNumberFormat="0" applyBorder="0" applyAlignment="0" applyProtection="0"/>
    <xf numFmtId="0" fontId="19" fillId="48"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3" borderId="0" applyNumberFormat="0" applyBorder="0" applyAlignment="0" applyProtection="0"/>
    <xf numFmtId="0" fontId="22" fillId="54"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7" borderId="0" applyNumberFormat="0" applyBorder="0" applyAlignment="0" applyProtection="0"/>
    <xf numFmtId="0" fontId="23" fillId="41" borderId="0" applyNumberFormat="0" applyBorder="0" applyAlignment="0" applyProtection="0"/>
    <xf numFmtId="0" fontId="24" fillId="58" borderId="13" applyNumberFormat="0" applyAlignment="0" applyProtection="0"/>
    <xf numFmtId="0" fontId="22" fillId="57" borderId="0" applyNumberFormat="0" applyBorder="0" applyAlignment="0" applyProtection="0"/>
    <xf numFmtId="0" fontId="25" fillId="59" borderId="14" applyNumberFormat="0" applyAlignment="0" applyProtection="0"/>
    <xf numFmtId="43" fontId="21" fillId="0" borderId="0" applyFont="0" applyFill="0" applyBorder="0" applyAlignment="0" applyProtection="0"/>
    <xf numFmtId="0" fontId="26" fillId="0" borderId="0" applyNumberFormat="0" applyFill="0" applyBorder="0" applyAlignment="0" applyProtection="0"/>
    <xf numFmtId="0" fontId="27" fillId="42" borderId="0" applyNumberFormat="0" applyBorder="0" applyAlignment="0" applyProtection="0"/>
    <xf numFmtId="0" fontId="28" fillId="0" borderId="15" applyNumberFormat="0" applyFill="0" applyAlignment="0" applyProtection="0"/>
    <xf numFmtId="0" fontId="29" fillId="0" borderId="16" applyNumberFormat="0" applyFill="0" applyAlignment="0" applyProtection="0"/>
    <xf numFmtId="0" fontId="30" fillId="0" borderId="17"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45" borderId="13" applyNumberFormat="0" applyAlignment="0" applyProtection="0"/>
    <xf numFmtId="0" fontId="32" fillId="0" borderId="18" applyNumberFormat="0" applyFill="0" applyAlignment="0" applyProtection="0"/>
    <xf numFmtId="0" fontId="33" fillId="60" borderId="0" applyNumberFormat="0" applyBorder="0" applyAlignment="0" applyProtection="0"/>
    <xf numFmtId="0" fontId="22" fillId="52" borderId="0" applyNumberFormat="0" applyBorder="0" applyAlignment="0" applyProtection="0"/>
    <xf numFmtId="0" fontId="21" fillId="61" borderId="19" applyNumberFormat="0" applyFont="0" applyAlignment="0" applyProtection="0"/>
    <xf numFmtId="0" fontId="34" fillId="58" borderId="20" applyNumberFormat="0" applyAlignment="0" applyProtection="0"/>
    <xf numFmtId="9" fontId="21" fillId="0" borderId="0" applyFont="0" applyFill="0" applyBorder="0" applyAlignment="0" applyProtection="0"/>
    <xf numFmtId="0" fontId="35" fillId="0" borderId="0" applyNumberFormat="0" applyFill="0" applyBorder="0" applyAlignment="0" applyProtection="0"/>
    <xf numFmtId="0" fontId="36" fillId="0" borderId="21" applyNumberFormat="0" applyFill="0" applyAlignment="0" applyProtection="0"/>
    <xf numFmtId="0" fontId="37" fillId="0" borderId="0" applyNumberForma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9" fillId="40" borderId="0" applyNumberFormat="0" applyBorder="0" applyAlignment="0" applyProtection="0"/>
    <xf numFmtId="0" fontId="29" fillId="0" borderId="16" applyNumberFormat="0" applyFill="0" applyAlignment="0" applyProtection="0"/>
    <xf numFmtId="0" fontId="19" fillId="47" borderId="0" applyNumberFormat="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19" fillId="49" borderId="0" applyNumberFormat="0" applyBorder="0" applyAlignment="0" applyProtection="0"/>
    <xf numFmtId="0" fontId="2" fillId="0" borderId="0"/>
    <xf numFmtId="0" fontId="2" fillId="0" borderId="0"/>
    <xf numFmtId="0" fontId="22" fillId="52" borderId="0" applyNumberFormat="0" applyBorder="0" applyAlignment="0" applyProtection="0"/>
    <xf numFmtId="0" fontId="2" fillId="0" borderId="0"/>
    <xf numFmtId="0" fontId="37"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9" fillId="46" borderId="0" applyNumberFormat="0" applyBorder="0" applyAlignment="0" applyProtection="0"/>
    <xf numFmtId="9" fontId="21" fillId="0" borderId="0" applyFont="0" applyFill="0" applyBorder="0" applyAlignment="0" applyProtection="0"/>
    <xf numFmtId="0" fontId="28" fillId="0" borderId="15" applyNumberFormat="0" applyFill="0" applyAlignment="0" applyProtection="0"/>
    <xf numFmtId="0" fontId="19" fillId="45" borderId="0" applyNumberFormat="0" applyBorder="0" applyAlignment="0" applyProtection="0"/>
    <xf numFmtId="0" fontId="23" fillId="41" borderId="0" applyNumberFormat="0" applyBorder="0" applyAlignment="0" applyProtection="0"/>
    <xf numFmtId="0" fontId="19" fillId="41" borderId="0" applyNumberFormat="0" applyBorder="0" applyAlignment="0" applyProtection="0"/>
    <xf numFmtId="0" fontId="19" fillId="43" borderId="0" applyNumberFormat="0" applyBorder="0" applyAlignment="0" applyProtection="0"/>
    <xf numFmtId="0" fontId="34" fillId="58" borderId="20" applyNumberFormat="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7" fillId="42" borderId="0" applyNumberFormat="0" applyBorder="0" applyAlignment="0" applyProtection="0"/>
    <xf numFmtId="43" fontId="21" fillId="0" borderId="0" applyFont="0" applyFill="0" applyBorder="0" applyAlignment="0" applyProtection="0"/>
    <xf numFmtId="0" fontId="33" fillId="60" borderId="0" applyNumberFormat="0" applyBorder="0" applyAlignment="0" applyProtection="0"/>
    <xf numFmtId="0" fontId="19" fillId="46" borderId="0" applyNumberFormat="0" applyBorder="0" applyAlignment="0" applyProtection="0"/>
    <xf numFmtId="0" fontId="31" fillId="45" borderId="13" applyNumberFormat="0" applyAlignment="0" applyProtection="0"/>
    <xf numFmtId="0" fontId="22" fillId="54" borderId="0" applyNumberFormat="0" applyBorder="0" applyAlignment="0" applyProtection="0"/>
    <xf numFmtId="0" fontId="22" fillId="48" borderId="0" applyNumberFormat="0" applyBorder="0" applyAlignment="0" applyProtection="0"/>
    <xf numFmtId="0" fontId="25" fillId="59" borderId="14" applyNumberFormat="0" applyAlignment="0" applyProtection="0"/>
    <xf numFmtId="0" fontId="24" fillId="58" borderId="13" applyNumberFormat="0" applyAlignment="0" applyProtection="0"/>
    <xf numFmtId="0" fontId="21" fillId="0" borderId="0"/>
    <xf numFmtId="0" fontId="36" fillId="0" borderId="21" applyNumberFormat="0" applyFill="0" applyAlignment="0" applyProtection="0"/>
    <xf numFmtId="0" fontId="22" fillId="53" borderId="0" applyNumberFormat="0" applyBorder="0" applyAlignment="0" applyProtection="0"/>
    <xf numFmtId="0" fontId="22" fillId="47" borderId="0" applyNumberFormat="0" applyBorder="0" applyAlignment="0" applyProtection="0"/>
    <xf numFmtId="0" fontId="21" fillId="61" borderId="19" applyNumberFormat="0" applyFont="0" applyAlignment="0" applyProtection="0"/>
    <xf numFmtId="0" fontId="22" fillId="51" borderId="0" applyNumberFormat="0" applyBorder="0" applyAlignment="0" applyProtection="0"/>
    <xf numFmtId="0" fontId="22" fillId="56" borderId="0" applyNumberFormat="0" applyBorder="0" applyAlignment="0" applyProtection="0"/>
    <xf numFmtId="0" fontId="26" fillId="0" borderId="0" applyNumberFormat="0" applyFill="0" applyBorder="0" applyAlignment="0" applyProtection="0"/>
    <xf numFmtId="0" fontId="35" fillId="0" borderId="0" applyNumberFormat="0" applyFill="0" applyBorder="0" applyAlignment="0" applyProtection="0"/>
    <xf numFmtId="0" fontId="19" fillId="44" borderId="0" applyNumberFormat="0" applyBorder="0" applyAlignment="0" applyProtection="0"/>
    <xf numFmtId="0" fontId="30" fillId="0" borderId="17" applyNumberFormat="0" applyFill="0" applyAlignment="0" applyProtection="0"/>
    <xf numFmtId="0" fontId="19" fillId="43" borderId="0" applyNumberFormat="0" applyBorder="0" applyAlignment="0" applyProtection="0"/>
    <xf numFmtId="0" fontId="32" fillId="0" borderId="18" applyNumberFormat="0" applyFill="0" applyAlignment="0" applyProtection="0"/>
    <xf numFmtId="0" fontId="22" fillId="51" borderId="0" applyNumberFormat="0" applyBorder="0" applyAlignment="0" applyProtection="0"/>
    <xf numFmtId="0" fontId="19" fillId="42" borderId="0" applyNumberFormat="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19" fillId="0" borderId="0"/>
    <xf numFmtId="0" fontId="19" fillId="0" borderId="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0" fillId="0" borderId="0"/>
    <xf numFmtId="0" fontId="20" fillId="0" borderId="0"/>
    <xf numFmtId="0" fontId="20" fillId="0" borderId="0"/>
    <xf numFmtId="0" fontId="20" fillId="0" borderId="0"/>
    <xf numFmtId="0" fontId="21" fillId="0" borderId="0"/>
    <xf numFmtId="0" fontId="21" fillId="0" borderId="0"/>
    <xf numFmtId="0" fontId="21" fillId="0" borderId="0"/>
    <xf numFmtId="0" fontId="21" fillId="0" borderId="0"/>
    <xf numFmtId="0" fontId="21" fillId="0" borderId="0"/>
    <xf numFmtId="0" fontId="20" fillId="0" borderId="0"/>
    <xf numFmtId="0" fontId="20" fillId="0" borderId="0"/>
    <xf numFmtId="0" fontId="2" fillId="15" borderId="11" applyNumberFormat="0" applyFont="0" applyAlignment="0" applyProtection="0"/>
    <xf numFmtId="0" fontId="21" fillId="0" borderId="0"/>
    <xf numFmtId="0" fontId="21" fillId="0" borderId="0"/>
    <xf numFmtId="0" fontId="21" fillId="0" borderId="0"/>
    <xf numFmtId="0" fontId="2" fillId="0" borderId="0"/>
    <xf numFmtId="0" fontId="2" fillId="15" borderId="11" applyNumberFormat="0" applyFont="0" applyAlignment="0" applyProtection="0"/>
    <xf numFmtId="0" fontId="21" fillId="0" borderId="0"/>
    <xf numFmtId="0" fontId="21" fillId="0" borderId="0"/>
    <xf numFmtId="0" fontId="20" fillId="0" borderId="0"/>
    <xf numFmtId="0" fontId="21" fillId="0" borderId="0"/>
    <xf numFmtId="0" fontId="21"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1"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1" fillId="0" borderId="0"/>
    <xf numFmtId="0" fontId="21" fillId="0" borderId="0"/>
    <xf numFmtId="0" fontId="2" fillId="26" borderId="0" applyNumberFormat="0" applyBorder="0" applyAlignment="0" applyProtection="0"/>
    <xf numFmtId="0" fontId="2" fillId="25" borderId="0" applyNumberFormat="0" applyBorder="0" applyAlignment="0" applyProtection="0"/>
    <xf numFmtId="0" fontId="2" fillId="33" borderId="0" applyNumberFormat="0" applyBorder="0" applyAlignment="0" applyProtection="0"/>
    <xf numFmtId="0" fontId="2" fillId="21" borderId="0" applyNumberFormat="0" applyBorder="0" applyAlignment="0" applyProtection="0"/>
    <xf numFmtId="0" fontId="2" fillId="17" borderId="0" applyNumberFormat="0" applyBorder="0" applyAlignment="0" applyProtection="0"/>
    <xf numFmtId="0" fontId="2" fillId="25" borderId="0" applyNumberFormat="0" applyBorder="0" applyAlignment="0" applyProtection="0"/>
    <xf numFmtId="0" fontId="2" fillId="38" borderId="0" applyNumberFormat="0" applyBorder="0" applyAlignment="0" applyProtection="0"/>
    <xf numFmtId="0" fontId="2" fillId="37" borderId="0" applyNumberFormat="0" applyBorder="0" applyAlignment="0" applyProtection="0"/>
    <xf numFmtId="43" fontId="21" fillId="0" borderId="0" applyFont="0" applyFill="0" applyBorder="0" applyAlignment="0" applyProtection="0"/>
    <xf numFmtId="0" fontId="2" fillId="21" borderId="0" applyNumberFormat="0" applyBorder="0" applyAlignment="0" applyProtection="0"/>
    <xf numFmtId="0" fontId="2" fillId="18" borderId="0" applyNumberFormat="0" applyBorder="0" applyAlignment="0" applyProtection="0"/>
    <xf numFmtId="0" fontId="2" fillId="0" borderId="0"/>
    <xf numFmtId="0" fontId="2" fillId="34" borderId="0" applyNumberFormat="0" applyBorder="0" applyAlignment="0" applyProtection="0"/>
    <xf numFmtId="0" fontId="2" fillId="29" borderId="0" applyNumberFormat="0" applyBorder="0" applyAlignment="0" applyProtection="0"/>
    <xf numFmtId="0" fontId="2" fillId="18" borderId="0" applyNumberFormat="0" applyBorder="0" applyAlignment="0" applyProtection="0"/>
    <xf numFmtId="0" fontId="2" fillId="0" borderId="0"/>
    <xf numFmtId="0" fontId="2" fillId="26"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22" borderId="0" applyNumberFormat="0" applyBorder="0" applyAlignment="0" applyProtection="0"/>
    <xf numFmtId="0" fontId="21" fillId="0" borderId="0"/>
    <xf numFmtId="0" fontId="2" fillId="37" borderId="0" applyNumberFormat="0" applyBorder="0" applyAlignment="0" applyProtection="0"/>
    <xf numFmtId="0" fontId="2" fillId="30" borderId="0" applyNumberFormat="0" applyBorder="0" applyAlignment="0" applyProtection="0"/>
    <xf numFmtId="0" fontId="2" fillId="38" borderId="0" applyNumberFormat="0" applyBorder="0" applyAlignment="0" applyProtection="0"/>
    <xf numFmtId="0" fontId="2" fillId="17" borderId="0" applyNumberFormat="0" applyBorder="0" applyAlignment="0" applyProtection="0"/>
    <xf numFmtId="0" fontId="2" fillId="30" borderId="0" applyNumberFormat="0" applyBorder="0" applyAlignment="0" applyProtection="0"/>
    <xf numFmtId="0" fontId="20" fillId="0" borderId="0"/>
    <xf numFmtId="0" fontId="2" fillId="34" borderId="0" applyNumberFormat="0" applyBorder="0" applyAlignment="0" applyProtection="0"/>
    <xf numFmtId="0" fontId="2" fillId="22" borderId="0" applyNumberFormat="0" applyBorder="0" applyAlignment="0" applyProtection="0"/>
    <xf numFmtId="0" fontId="20" fillId="0" borderId="0"/>
    <xf numFmtId="0" fontId="20" fillId="0" borderId="0"/>
    <xf numFmtId="0" fontId="21" fillId="0" borderId="0"/>
    <xf numFmtId="0" fontId="21" fillId="0" borderId="0"/>
    <xf numFmtId="0" fontId="2" fillId="15" borderId="11" applyNumberFormat="0" applyFont="0" applyAlignment="0" applyProtection="0"/>
    <xf numFmtId="0" fontId="2" fillId="15" borderId="11" applyNumberFormat="0" applyFont="0" applyAlignment="0" applyProtection="0"/>
    <xf numFmtId="0" fontId="2" fillId="15" borderId="11" applyNumberFormat="0" applyFont="0" applyAlignment="0" applyProtection="0"/>
    <xf numFmtId="0" fontId="2" fillId="15" borderId="11" applyNumberFormat="0" applyFont="0" applyAlignment="0" applyProtection="0"/>
    <xf numFmtId="0" fontId="21" fillId="0" borderId="0"/>
    <xf numFmtId="9" fontId="21"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1" fillId="0" borderId="0"/>
    <xf numFmtId="0" fontId="21" fillId="0" borderId="0"/>
    <xf numFmtId="0" fontId="2" fillId="0" borderId="0"/>
    <xf numFmtId="0" fontId="20" fillId="0" borderId="0"/>
    <xf numFmtId="0" fontId="20" fillId="0" borderId="0"/>
    <xf numFmtId="0" fontId="20" fillId="0" borderId="0"/>
    <xf numFmtId="0" fontId="20" fillId="0" borderId="0"/>
    <xf numFmtId="0" fontId="20" fillId="0" borderId="0"/>
    <xf numFmtId="0" fontId="21" fillId="0" borderId="0"/>
    <xf numFmtId="0" fontId="21" fillId="0" borderId="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4" fillId="58" borderId="13" applyNumberFormat="0" applyAlignment="0" applyProtection="0"/>
    <xf numFmtId="0" fontId="2" fillId="0" borderId="0"/>
    <xf numFmtId="0" fontId="24" fillId="58" borderId="13" applyNumberForma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2" fillId="0" borderId="0"/>
    <xf numFmtId="0" fontId="31" fillId="45" borderId="13" applyNumberFormat="0" applyAlignment="0" applyProtection="0"/>
    <xf numFmtId="0" fontId="31" fillId="45" borderId="13" applyNumberFormat="0" applyAlignment="0" applyProtection="0"/>
    <xf numFmtId="9" fontId="2" fillId="0" borderId="0" applyFont="0" applyFill="0" applyBorder="0" applyAlignment="0" applyProtection="0"/>
    <xf numFmtId="0" fontId="2" fillId="0" borderId="0"/>
    <xf numFmtId="0" fontId="20" fillId="0" borderId="0"/>
    <xf numFmtId="0" fontId="20" fillId="0" borderId="0"/>
    <xf numFmtId="0" fontId="20" fillId="0" borderId="0"/>
    <xf numFmtId="0" fontId="20" fillId="0" borderId="0"/>
    <xf numFmtId="0" fontId="20" fillId="0" borderId="0"/>
    <xf numFmtId="0" fontId="21" fillId="0" borderId="0"/>
    <xf numFmtId="0" fontId="21" fillId="0" borderId="0"/>
    <xf numFmtId="0" fontId="2" fillId="0" borderId="0"/>
    <xf numFmtId="43" fontId="2" fillId="0" borderId="0" applyFont="0" applyFill="0" applyBorder="0" applyAlignment="0" applyProtection="0"/>
    <xf numFmtId="0" fontId="2" fillId="0" borderId="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1" fillId="0" borderId="0"/>
    <xf numFmtId="0" fontId="2" fillId="0" borderId="0"/>
    <xf numFmtId="0" fontId="20" fillId="0" borderId="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24" fillId="58"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24" fillId="58" borderId="13" applyNumberFormat="0" applyAlignment="0" applyProtection="0"/>
    <xf numFmtId="0" fontId="19"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20" fillId="0" borderId="0"/>
    <xf numFmtId="0" fontId="20" fillId="0" borderId="0"/>
    <xf numFmtId="0" fontId="20" fillId="0" borderId="0"/>
    <xf numFmtId="0" fontId="20" fillId="0" borderId="0"/>
    <xf numFmtId="0" fontId="20" fillId="0" borderId="0"/>
    <xf numFmtId="0" fontId="21" fillId="0" borderId="0"/>
    <xf numFmtId="0" fontId="21" fillId="0" borderId="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41" fillId="0" borderId="0" applyNumberFormat="0" applyFill="0" applyBorder="0" applyAlignment="0" applyProtection="0">
      <alignment vertical="top"/>
      <protection locked="0"/>
    </xf>
    <xf numFmtId="0" fontId="21" fillId="0" borderId="0"/>
    <xf numFmtId="9" fontId="21"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1" fillId="0" borderId="0"/>
    <xf numFmtId="0" fontId="21" fillId="0" borderId="0"/>
    <xf numFmtId="0" fontId="20" fillId="0" borderId="0"/>
    <xf numFmtId="0" fontId="20" fillId="0" borderId="0"/>
    <xf numFmtId="0" fontId="20" fillId="0" borderId="0"/>
    <xf numFmtId="0" fontId="20" fillId="0" borderId="0"/>
    <xf numFmtId="0" fontId="20" fillId="0" borderId="0"/>
    <xf numFmtId="0" fontId="21" fillId="0" borderId="0"/>
    <xf numFmtId="0" fontId="21" fillId="0" borderId="0"/>
    <xf numFmtId="0" fontId="20" fillId="0" borderId="0"/>
    <xf numFmtId="0" fontId="20" fillId="0" borderId="0"/>
    <xf numFmtId="0" fontId="20" fillId="0" borderId="0"/>
    <xf numFmtId="0" fontId="20" fillId="0" borderId="0"/>
    <xf numFmtId="0" fontId="21" fillId="0" borderId="0"/>
    <xf numFmtId="9" fontId="21" fillId="0" borderId="0" applyFont="0" applyFill="0" applyBorder="0" applyAlignment="0" applyProtection="0"/>
    <xf numFmtId="0" fontId="20" fillId="0" borderId="0"/>
    <xf numFmtId="0" fontId="20" fillId="0" borderId="0"/>
    <xf numFmtId="0" fontId="20" fillId="0" borderId="0"/>
    <xf numFmtId="0" fontId="21" fillId="0" borderId="0"/>
    <xf numFmtId="9" fontId="21"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1" fillId="0" borderId="0"/>
    <xf numFmtId="0" fontId="21" fillId="0" borderId="0"/>
    <xf numFmtId="0" fontId="20" fillId="0" borderId="0"/>
    <xf numFmtId="0" fontId="20" fillId="0" borderId="0"/>
    <xf numFmtId="0" fontId="20" fillId="0" borderId="0"/>
    <xf numFmtId="0" fontId="20" fillId="0" borderId="0"/>
    <xf numFmtId="0" fontId="20" fillId="0" borderId="0"/>
    <xf numFmtId="0" fontId="21" fillId="0" borderId="0"/>
    <xf numFmtId="0" fontId="21" fillId="0" borderId="0"/>
    <xf numFmtId="0" fontId="20" fillId="0" borderId="0"/>
    <xf numFmtId="0" fontId="20" fillId="0" borderId="0"/>
    <xf numFmtId="0" fontId="20" fillId="0" borderId="0"/>
    <xf numFmtId="0" fontId="21" fillId="0" borderId="0"/>
    <xf numFmtId="0" fontId="21" fillId="0" borderId="0"/>
    <xf numFmtId="0" fontId="21" fillId="0" borderId="0"/>
    <xf numFmtId="0" fontId="20" fillId="0" borderId="0"/>
    <xf numFmtId="0" fontId="20" fillId="0" borderId="0"/>
    <xf numFmtId="0" fontId="20" fillId="0" borderId="0"/>
    <xf numFmtId="0" fontId="20" fillId="0" borderId="0"/>
    <xf numFmtId="0" fontId="20" fillId="0" borderId="0"/>
    <xf numFmtId="0" fontId="21" fillId="0" borderId="0"/>
    <xf numFmtId="0" fontId="21" fillId="0" borderId="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24" fillId="58"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24" fillId="58" borderId="13" applyNumberFormat="0" applyAlignment="0" applyProtection="0"/>
    <xf numFmtId="0" fontId="19"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24" fillId="58"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24" fillId="58" borderId="13" applyNumberFormat="0" applyAlignment="0" applyProtection="0"/>
    <xf numFmtId="0" fontId="19"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19"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0" fillId="0" borderId="0"/>
    <xf numFmtId="0" fontId="21" fillId="0" borderId="0"/>
    <xf numFmtId="0" fontId="21" fillId="0" borderId="0"/>
    <xf numFmtId="0" fontId="21" fillId="0" borderId="0"/>
    <xf numFmtId="0" fontId="21"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34" fillId="58" borderId="20" applyNumberFormat="0" applyAlignment="0" applyProtection="0"/>
    <xf numFmtId="0" fontId="20" fillId="0" borderId="0"/>
    <xf numFmtId="9" fontId="21" fillId="0" borderId="0" applyFont="0" applyFill="0" applyBorder="0" applyAlignment="0" applyProtection="0"/>
    <xf numFmtId="0" fontId="21" fillId="0" borderId="0"/>
    <xf numFmtId="0" fontId="34" fillId="58" borderId="20" applyNumberFormat="0" applyAlignment="0" applyProtection="0"/>
    <xf numFmtId="0" fontId="20" fillId="0" borderId="0"/>
    <xf numFmtId="0" fontId="20" fillId="0" borderId="0"/>
    <xf numFmtId="0" fontId="36" fillId="0" borderId="21" applyNumberFormat="0" applyFill="0" applyAlignment="0" applyProtection="0"/>
    <xf numFmtId="0" fontId="20" fillId="0" borderId="0"/>
    <xf numFmtId="0" fontId="21" fillId="0" borderId="0"/>
    <xf numFmtId="0" fontId="21" fillId="0" borderId="0"/>
    <xf numFmtId="0" fontId="20" fillId="0" borderId="0"/>
    <xf numFmtId="0" fontId="21" fillId="0" borderId="0"/>
    <xf numFmtId="0" fontId="20" fillId="0" borderId="0"/>
    <xf numFmtId="0" fontId="20" fillId="0" borderId="0"/>
    <xf numFmtId="0" fontId="21" fillId="0" borderId="0"/>
    <xf numFmtId="0" fontId="20" fillId="0" borderId="0"/>
    <xf numFmtId="0" fontId="20" fillId="0" borderId="0"/>
    <xf numFmtId="0" fontId="20" fillId="0" borderId="0"/>
    <xf numFmtId="0" fontId="21" fillId="0" borderId="0"/>
    <xf numFmtId="0" fontId="20" fillId="0" borderId="0"/>
    <xf numFmtId="0" fontId="20" fillId="0" borderId="0"/>
    <xf numFmtId="9" fontId="21" fillId="0" borderId="0" applyFont="0" applyFill="0" applyBorder="0" applyAlignment="0" applyProtection="0"/>
    <xf numFmtId="0" fontId="20" fillId="0" borderId="0"/>
    <xf numFmtId="0" fontId="21" fillId="61" borderId="19" applyNumberFormat="0" applyFont="0" applyAlignment="0" applyProtection="0"/>
    <xf numFmtId="0" fontId="21" fillId="0" borderId="0"/>
    <xf numFmtId="0" fontId="36" fillId="0" borderId="21" applyNumberFormat="0" applyFill="0" applyAlignment="0" applyProtection="0"/>
    <xf numFmtId="0" fontId="21" fillId="0" borderId="0"/>
    <xf numFmtId="0" fontId="20" fillId="0" borderId="0"/>
    <xf numFmtId="0" fontId="36" fillId="0" borderId="21" applyNumberFormat="0" applyFill="0" applyAlignment="0" applyProtection="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34" fillId="58" borderId="20" applyNumberFormat="0" applyAlignment="0" applyProtection="0"/>
    <xf numFmtId="0" fontId="20" fillId="0" borderId="0"/>
    <xf numFmtId="0" fontId="21" fillId="0" borderId="0"/>
    <xf numFmtId="0" fontId="21" fillId="0" borderId="0"/>
    <xf numFmtId="0" fontId="20" fillId="0" borderId="0"/>
    <xf numFmtId="0" fontId="20" fillId="0" borderId="0"/>
    <xf numFmtId="0" fontId="21" fillId="61" borderId="19" applyNumberFormat="0" applyFont="0" applyAlignment="0" applyProtection="0"/>
    <xf numFmtId="0" fontId="24" fillId="58" borderId="13" applyNumberFormat="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19"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19"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1" fillId="45" borderId="13" applyNumberFormat="0" applyAlignment="0" applyProtection="0"/>
    <xf numFmtId="0" fontId="19"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24" fillId="58"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19"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19"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19"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1" fillId="45" borderId="13" applyNumberForma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1" fillId="45"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24" fillId="58" borderId="13" applyNumberFormat="0" applyAlignment="0" applyProtection="0"/>
    <xf numFmtId="0" fontId="24" fillId="58" borderId="13" applyNumberFormat="0" applyAlignment="0" applyProtection="0"/>
    <xf numFmtId="0" fontId="34" fillId="58" borderId="20" applyNumberFormat="0" applyAlignment="0" applyProtection="0"/>
    <xf numFmtId="0" fontId="34" fillId="58" borderId="20" applyNumberFormat="0" applyAlignment="0" applyProtection="0"/>
    <xf numFmtId="0" fontId="24" fillId="58"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24" fillId="58" borderId="13" applyNumberFormat="0" applyAlignment="0" applyProtection="0"/>
    <xf numFmtId="0" fontId="24" fillId="58" borderId="13" applyNumberFormat="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24" fillId="58" borderId="13" applyNumberFormat="0" applyAlignment="0" applyProtection="0"/>
    <xf numFmtId="0" fontId="34" fillId="58" borderId="20" applyNumberFormat="0" applyAlignment="0" applyProtection="0"/>
    <xf numFmtId="0" fontId="34" fillId="58" borderId="20" applyNumberFormat="0" applyAlignment="0" applyProtection="0"/>
    <xf numFmtId="0" fontId="24" fillId="58" borderId="13" applyNumberFormat="0" applyAlignment="0" applyProtection="0"/>
    <xf numFmtId="0" fontId="31" fillId="45"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19"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1" fillId="45" borderId="13" applyNumberFormat="0" applyAlignment="0" applyProtection="0"/>
    <xf numFmtId="0" fontId="34" fillId="58" borderId="20"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19"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19"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19"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1" fillId="45" borderId="13"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34" fillId="58" borderId="20" applyNumberFormat="0" applyAlignment="0" applyProtection="0"/>
    <xf numFmtId="0" fontId="19"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19"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24" fillId="58" borderId="13"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24" fillId="58"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19"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19" fillId="61" borderId="19" applyNumberFormat="0" applyFont="0" applyAlignment="0" applyProtection="0"/>
    <xf numFmtId="0" fontId="19"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24" fillId="58"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19" fillId="61" borderId="19" applyNumberFormat="0" applyFont="0" applyAlignment="0" applyProtection="0"/>
    <xf numFmtId="0" fontId="24" fillId="58" borderId="13"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34" fillId="58" borderId="20" applyNumberFormat="0" applyAlignment="0" applyProtection="0"/>
    <xf numFmtId="0" fontId="24" fillId="58" borderId="13"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36" fillId="0" borderId="21" applyNumberFormat="0" applyFill="0" applyAlignment="0" applyProtection="0"/>
    <xf numFmtId="0" fontId="24" fillId="58" borderId="13" applyNumberFormat="0" applyAlignment="0" applyProtection="0"/>
    <xf numFmtId="0" fontId="19"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34" fillId="58" borderId="20" applyNumberFormat="0" applyAlignment="0" applyProtection="0"/>
    <xf numFmtId="0" fontId="24" fillId="58"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1" fillId="45" borderId="13" applyNumberFormat="0" applyAlignment="0" applyProtection="0"/>
    <xf numFmtId="0" fontId="34" fillId="58" borderId="20" applyNumberFormat="0" applyAlignment="0" applyProtection="0"/>
    <xf numFmtId="0" fontId="31" fillId="45"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1" fillId="45" borderId="13" applyNumberFormat="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19"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24" fillId="58" borderId="13" applyNumberFormat="0" applyAlignment="0" applyProtection="0"/>
    <xf numFmtId="0" fontId="36" fillId="0" borderId="21" applyNumberFormat="0" applyFill="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24" fillId="58" borderId="13" applyNumberForma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31" fillId="45" borderId="13" applyNumberFormat="0" applyAlignment="0" applyProtection="0"/>
    <xf numFmtId="0" fontId="34" fillId="58" borderId="20"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0" borderId="0"/>
    <xf numFmtId="0" fontId="24" fillId="58" borderId="13" applyNumberFormat="0" applyAlignment="0" applyProtection="0"/>
    <xf numFmtId="0" fontId="31" fillId="45" borderId="13" applyNumberFormat="0" applyAlignment="0" applyProtection="0"/>
    <xf numFmtId="0" fontId="19"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31" fillId="45" borderId="13" applyNumberFormat="0" applyAlignment="0" applyProtection="0"/>
    <xf numFmtId="0" fontId="19"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4" fillId="58" borderId="20" applyNumberForma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19"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1" fillId="45"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24" fillId="58" borderId="13" applyNumberForma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19"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19"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24" fillId="58" borderId="13" applyNumberFormat="0" applyAlignment="0" applyProtection="0"/>
    <xf numFmtId="0" fontId="24" fillId="58" borderId="13" applyNumberFormat="0" applyAlignment="0" applyProtection="0"/>
    <xf numFmtId="0" fontId="34" fillId="58" borderId="20" applyNumberFormat="0" applyAlignment="0" applyProtection="0"/>
    <xf numFmtId="0" fontId="31" fillId="45"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24" fillId="58"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24" fillId="58" borderId="13" applyNumberFormat="0" applyAlignment="0" applyProtection="0"/>
    <xf numFmtId="0" fontId="19"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24" fillId="58"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24" fillId="58" borderId="13" applyNumberFormat="0" applyAlignment="0" applyProtection="0"/>
    <xf numFmtId="0" fontId="19"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24" fillId="58"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24" fillId="58" borderId="13" applyNumberFormat="0" applyAlignment="0" applyProtection="0"/>
    <xf numFmtId="0" fontId="19"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1" fillId="0" borderId="0"/>
    <xf numFmtId="0" fontId="36" fillId="0" borderId="21" applyNumberFormat="0" applyFill="0" applyAlignment="0" applyProtection="0"/>
    <xf numFmtId="0" fontId="20" fillId="0" borderId="0"/>
    <xf numFmtId="0" fontId="21" fillId="61" borderId="19" applyNumberFormat="0" applyFont="0" applyAlignment="0" applyProtection="0"/>
    <xf numFmtId="0" fontId="20" fillId="0" borderId="0"/>
    <xf numFmtId="0" fontId="21" fillId="0" borderId="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19"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24" fillId="58" borderId="13" applyNumberForma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24" fillId="58"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24" fillId="58"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31" fillId="45" borderId="13"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24" fillId="58"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24" fillId="58" borderId="13" applyNumberFormat="0" applyAlignment="0" applyProtection="0"/>
    <xf numFmtId="0" fontId="31" fillId="45"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24" fillId="58"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34" fillId="58" borderId="20"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31" fillId="45" borderId="13"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36" fillId="0" borderId="21" applyNumberFormat="0" applyFill="0" applyAlignment="0" applyProtection="0"/>
    <xf numFmtId="0" fontId="24" fillId="58"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24" fillId="58" borderId="13" applyNumberFormat="0" applyAlignment="0" applyProtection="0"/>
    <xf numFmtId="0" fontId="34" fillId="58" borderId="20" applyNumberFormat="0" applyAlignment="0" applyProtection="0"/>
    <xf numFmtId="0" fontId="24" fillId="58"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24" fillId="58" borderId="13"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31" fillId="45" borderId="13" applyNumberFormat="0" applyAlignment="0" applyProtection="0"/>
    <xf numFmtId="0" fontId="31" fillId="45" borderId="13" applyNumberFormat="0" applyAlignment="0" applyProtection="0"/>
    <xf numFmtId="0" fontId="31" fillId="45" borderId="13" applyNumberFormat="0" applyAlignment="0" applyProtection="0"/>
    <xf numFmtId="0" fontId="24" fillId="58" borderId="13" applyNumberFormat="0" applyAlignment="0" applyProtection="0"/>
    <xf numFmtId="0" fontId="34" fillId="58" borderId="20" applyNumberFormat="0" applyAlignment="0" applyProtection="0"/>
    <xf numFmtId="0" fontId="34" fillId="58" borderId="20"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24" fillId="58"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19"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19" fillId="61" borderId="19" applyNumberFormat="0" applyFont="0" applyAlignment="0" applyProtection="0"/>
    <xf numFmtId="0" fontId="19"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19" fillId="61" borderId="19" applyNumberFormat="0" applyFont="0" applyAlignment="0" applyProtection="0"/>
    <xf numFmtId="0" fontId="31" fillId="45" borderId="13" applyNumberFormat="0" applyAlignment="0" applyProtection="0"/>
    <xf numFmtId="0" fontId="19"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19" fillId="61" borderId="19" applyNumberFormat="0" applyFont="0" applyAlignment="0" applyProtection="0"/>
    <xf numFmtId="0" fontId="34" fillId="58" borderId="20" applyNumberFormat="0" applyAlignment="0" applyProtection="0"/>
    <xf numFmtId="0" fontId="24" fillId="58" borderId="13"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4" fillId="58" borderId="20"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24" fillId="58" borderId="13" applyNumberFormat="0" applyAlignment="0" applyProtection="0"/>
    <xf numFmtId="0" fontId="31" fillId="45"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24" fillId="58"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34" fillId="58" borderId="20"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1" fillId="45"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19"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31" fillId="45" borderId="13" applyNumberFormat="0" applyAlignment="0" applyProtection="0"/>
    <xf numFmtId="0" fontId="34" fillId="58" borderId="20" applyNumberFormat="0" applyAlignment="0" applyProtection="0"/>
    <xf numFmtId="0" fontId="24" fillId="5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24" fillId="5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24" fillId="58"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31" fillId="45" borderId="13"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24" fillId="58"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19"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34" fillId="58" borderId="20" applyNumberFormat="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24" fillId="58" borderId="13" applyNumberFormat="0" applyAlignment="0" applyProtection="0"/>
    <xf numFmtId="0" fontId="19" fillId="61" borderId="19" applyNumberFormat="0" applyFont="0" applyAlignment="0" applyProtection="0"/>
    <xf numFmtId="0" fontId="19"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19"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34" fillId="58" borderId="20" applyNumberFormat="0" applyAlignment="0" applyProtection="0"/>
    <xf numFmtId="0" fontId="31" fillId="45" borderId="13" applyNumberForma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24" fillId="58" borderId="13" applyNumberFormat="0" applyAlignment="0" applyProtection="0"/>
    <xf numFmtId="0" fontId="24" fillId="58"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19"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24" fillId="58"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24" fillId="58" borderId="13" applyNumberFormat="0" applyAlignment="0" applyProtection="0"/>
    <xf numFmtId="0" fontId="34" fillId="58" borderId="20" applyNumberFormat="0" applyAlignment="0" applyProtection="0"/>
    <xf numFmtId="0" fontId="24" fillId="58" borderId="13" applyNumberForma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4" fillId="58" borderId="20" applyNumberFormat="0" applyAlignment="0" applyProtection="0"/>
    <xf numFmtId="0" fontId="19" fillId="61" borderId="19" applyNumberFormat="0" applyFont="0" applyAlignment="0" applyProtection="0"/>
    <xf numFmtId="0" fontId="24" fillId="58"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1" fillId="45" borderId="13" applyNumberFormat="0" applyAlignment="0" applyProtection="0"/>
    <xf numFmtId="0" fontId="31" fillId="45" borderId="13" applyNumberFormat="0" applyAlignment="0" applyProtection="0"/>
    <xf numFmtId="0" fontId="31" fillId="45"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34" fillId="58" borderId="20" applyNumberFormat="0" applyAlignment="0" applyProtection="0"/>
    <xf numFmtId="0" fontId="24" fillId="58" borderId="13" applyNumberFormat="0" applyAlignment="0" applyProtection="0"/>
    <xf numFmtId="0" fontId="24" fillId="58" borderId="13" applyNumberFormat="0" applyAlignment="0" applyProtection="0"/>
    <xf numFmtId="0" fontId="24" fillId="58" borderId="13"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31" fillId="45" borderId="13" applyNumberFormat="0" applyAlignment="0" applyProtection="0"/>
    <xf numFmtId="0" fontId="24" fillId="58"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19"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36" fillId="0" borderId="21" applyNumberFormat="0" applyFill="0" applyAlignment="0" applyProtection="0"/>
    <xf numFmtId="0" fontId="24" fillId="58"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24" fillId="58" borderId="13" applyNumberFormat="0" applyAlignment="0" applyProtection="0"/>
    <xf numFmtId="0" fontId="19"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31" fillId="45" borderId="13" applyNumberFormat="0" applyAlignment="0" applyProtection="0"/>
    <xf numFmtId="0" fontId="31" fillId="45" borderId="13" applyNumberFormat="0" applyAlignment="0" applyProtection="0"/>
    <xf numFmtId="0" fontId="31" fillId="45"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24" fillId="58"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24" fillId="58" borderId="13" applyNumberFormat="0" applyAlignment="0" applyProtection="0"/>
    <xf numFmtId="0" fontId="31" fillId="45" borderId="13" applyNumberFormat="0" applyAlignment="0" applyProtection="0"/>
    <xf numFmtId="0" fontId="34" fillId="58" borderId="20"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24" fillId="58"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4" fillId="58" borderId="20" applyNumberForma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24" fillId="58" borderId="13" applyNumberFormat="0" applyAlignment="0" applyProtection="0"/>
    <xf numFmtId="0" fontId="34" fillId="58" borderId="20" applyNumberFormat="0" applyAlignment="0" applyProtection="0"/>
    <xf numFmtId="0" fontId="24" fillId="58" borderId="13"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24" fillId="58" borderId="13" applyNumberFormat="0" applyAlignment="0" applyProtection="0"/>
    <xf numFmtId="0" fontId="31" fillId="45" borderId="13"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19"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34" fillId="58" borderId="20" applyNumberFormat="0" applyAlignment="0" applyProtection="0"/>
    <xf numFmtId="0" fontId="24" fillId="58" borderId="13" applyNumberForma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19"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24" fillId="58" borderId="13" applyNumberFormat="0" applyAlignment="0" applyProtection="0"/>
    <xf numFmtId="0" fontId="19"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24" fillId="58"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1" fillId="45"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4" fillId="58" borderId="13"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19" fillId="61" borderId="19" applyNumberFormat="0" applyFont="0" applyAlignment="0" applyProtection="0"/>
    <xf numFmtId="0" fontId="19"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31" fillId="45" borderId="13"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24" fillId="58" borderId="13"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19"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1" fillId="45" borderId="13" applyNumberFormat="0" applyAlignment="0" applyProtection="0"/>
    <xf numFmtId="0" fontId="34" fillId="58" borderId="20" applyNumberFormat="0" applyAlignment="0" applyProtection="0"/>
    <xf numFmtId="0" fontId="31" fillId="45" borderId="13"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24" fillId="58" borderId="13" applyNumberFormat="0" applyAlignment="0" applyProtection="0"/>
    <xf numFmtId="0" fontId="19"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31" fillId="45" borderId="13" applyNumberFormat="0" applyAlignment="0" applyProtection="0"/>
    <xf numFmtId="0" fontId="31" fillId="45"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31" fillId="45" borderId="13" applyNumberFormat="0" applyAlignment="0" applyProtection="0"/>
    <xf numFmtId="0" fontId="34" fillId="58" borderId="20" applyNumberFormat="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1" fillId="45" borderId="13" applyNumberFormat="0" applyAlignment="0" applyProtection="0"/>
    <xf numFmtId="0" fontId="24" fillId="58" borderId="13" applyNumberFormat="0" applyAlignment="0" applyProtection="0"/>
    <xf numFmtId="0" fontId="34" fillId="58" borderId="20" applyNumberFormat="0" applyAlignment="0" applyProtection="0"/>
    <xf numFmtId="0" fontId="24" fillId="58"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24" fillId="58"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24" fillId="58"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34" fillId="58" borderId="20" applyNumberFormat="0" applyAlignment="0" applyProtection="0"/>
    <xf numFmtId="0" fontId="31" fillId="45"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19"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4" fillId="58"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31" fillId="45" borderId="13" applyNumberFormat="0" applyAlignment="0" applyProtection="0"/>
    <xf numFmtId="0" fontId="34" fillId="58" borderId="20"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24" fillId="58"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24" fillId="58" borderId="13" applyNumberFormat="0" applyAlignment="0" applyProtection="0"/>
    <xf numFmtId="0" fontId="19"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34" fillId="58" borderId="20" applyNumberFormat="0" applyAlignment="0" applyProtection="0"/>
    <xf numFmtId="0" fontId="19"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19"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4" fillId="58" borderId="20"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19"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19" fillId="61" borderId="19" applyNumberFormat="0" applyFont="0" applyAlignment="0" applyProtection="0"/>
    <xf numFmtId="0" fontId="34" fillId="58" borderId="20" applyNumberFormat="0" applyAlignment="0" applyProtection="0"/>
    <xf numFmtId="0" fontId="24" fillId="58" borderId="13" applyNumberFormat="0" applyAlignment="0" applyProtection="0"/>
    <xf numFmtId="0" fontId="31" fillId="45" borderId="13" applyNumberFormat="0" applyAlignment="0" applyProtection="0"/>
    <xf numFmtId="0" fontId="19"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1" fillId="45" borderId="13" applyNumberFormat="0" applyAlignment="0" applyProtection="0"/>
    <xf numFmtId="0" fontId="34" fillId="58" borderId="20" applyNumberFormat="0" applyAlignment="0" applyProtection="0"/>
    <xf numFmtId="0" fontId="34" fillId="58" borderId="20" applyNumberFormat="0" applyAlignment="0" applyProtection="0"/>
    <xf numFmtId="0" fontId="31" fillId="45" borderId="13"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19"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34" fillId="58" borderId="20" applyNumberFormat="0" applyAlignment="0" applyProtection="0"/>
    <xf numFmtId="0" fontId="31" fillId="45" borderId="13"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24" fillId="58" borderId="13" applyNumberFormat="0" applyAlignment="0" applyProtection="0"/>
    <xf numFmtId="0" fontId="24" fillId="58" borderId="13" applyNumberFormat="0" applyAlignment="0" applyProtection="0"/>
    <xf numFmtId="0" fontId="34" fillId="58" borderId="20"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19"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31" fillId="45"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1" fillId="45" borderId="13" applyNumberFormat="0" applyAlignment="0" applyProtection="0"/>
    <xf numFmtId="0" fontId="31" fillId="45" borderId="13" applyNumberFormat="0" applyAlignment="0" applyProtection="0"/>
    <xf numFmtId="0" fontId="19"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4" fillId="58"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1" fillId="45" borderId="13" applyNumberFormat="0" applyAlignment="0" applyProtection="0"/>
    <xf numFmtId="0" fontId="24" fillId="58" borderId="13" applyNumberFormat="0" applyAlignment="0" applyProtection="0"/>
    <xf numFmtId="0" fontId="19" fillId="61" borderId="19" applyNumberFormat="0" applyFont="0" applyAlignment="0" applyProtection="0"/>
    <xf numFmtId="0" fontId="19" fillId="61" borderId="19" applyNumberFormat="0" applyFon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19" fillId="61" borderId="19" applyNumberFormat="0" applyFont="0" applyAlignment="0" applyProtection="0"/>
    <xf numFmtId="0" fontId="34" fillId="58" borderId="20" applyNumberFormat="0" applyAlignment="0" applyProtection="0"/>
    <xf numFmtId="0" fontId="19"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24" fillId="58"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24" fillId="58" borderId="13" applyNumberFormat="0" applyAlignment="0" applyProtection="0"/>
    <xf numFmtId="0" fontId="19"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24" fillId="58" borderId="13" applyNumberFormat="0" applyAlignment="0" applyProtection="0"/>
    <xf numFmtId="0" fontId="24" fillId="58" borderId="13"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19"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4" fillId="58"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1" fillId="45"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19"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31" fillId="45" borderId="13" applyNumberFormat="0" applyAlignment="0" applyProtection="0"/>
    <xf numFmtId="0" fontId="34" fillId="58" borderId="20" applyNumberFormat="0" applyAlignment="0" applyProtection="0"/>
    <xf numFmtId="0" fontId="31" fillId="45" borderId="13" applyNumberFormat="0" applyAlignment="0" applyProtection="0"/>
    <xf numFmtId="0" fontId="34" fillId="58" borderId="20" applyNumberFormat="0" applyAlignment="0" applyProtection="0"/>
    <xf numFmtId="0" fontId="31" fillId="45" borderId="13" applyNumberFormat="0" applyAlignment="0" applyProtection="0"/>
    <xf numFmtId="0" fontId="34" fillId="58" borderId="20" applyNumberFormat="0" applyAlignment="0" applyProtection="0"/>
    <xf numFmtId="0" fontId="19"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24" fillId="58"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24" fillId="58" borderId="13" applyNumberFormat="0" applyAlignment="0" applyProtection="0"/>
    <xf numFmtId="0" fontId="24" fillId="58"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34" fillId="58" borderId="20" applyNumberFormat="0" applyAlignment="0" applyProtection="0"/>
    <xf numFmtId="0" fontId="31" fillId="45" borderId="13" applyNumberFormat="0" applyAlignment="0" applyProtection="0"/>
    <xf numFmtId="0" fontId="31" fillId="45"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1" fillId="45" borderId="13" applyNumberFormat="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1" fillId="45" borderId="13" applyNumberFormat="0" applyAlignment="0" applyProtection="0"/>
    <xf numFmtId="0" fontId="24" fillId="58" borderId="13" applyNumberFormat="0" applyAlignment="0" applyProtection="0"/>
    <xf numFmtId="0" fontId="19" fillId="61" borderId="19" applyNumberFormat="0" applyFont="0" applyAlignment="0" applyProtection="0"/>
    <xf numFmtId="0" fontId="24" fillId="58"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19"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19"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19"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4" fillId="58" borderId="20" applyNumberFormat="0" applyAlignment="0" applyProtection="0"/>
    <xf numFmtId="0" fontId="19"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24" fillId="58" borderId="13" applyNumberFormat="0" applyAlignment="0" applyProtection="0"/>
    <xf numFmtId="0" fontId="19"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34" fillId="58" borderId="20" applyNumberFormat="0" applyAlignment="0" applyProtection="0"/>
    <xf numFmtId="0" fontId="31" fillId="45" borderId="13" applyNumberFormat="0" applyAlignment="0" applyProtection="0"/>
    <xf numFmtId="0" fontId="34" fillId="58" borderId="20" applyNumberFormat="0" applyAlignment="0" applyProtection="0"/>
    <xf numFmtId="0" fontId="24" fillId="58" borderId="13" applyNumberFormat="0" applyAlignment="0" applyProtection="0"/>
    <xf numFmtId="0" fontId="34" fillId="58" borderId="20" applyNumberFormat="0" applyAlignment="0" applyProtection="0"/>
    <xf numFmtId="0" fontId="24" fillId="58" borderId="13" applyNumberFormat="0" applyAlignment="0" applyProtection="0"/>
    <xf numFmtId="0" fontId="31" fillId="45" borderId="13" applyNumberFormat="0" applyAlignment="0" applyProtection="0"/>
    <xf numFmtId="0" fontId="36" fillId="0" borderId="21" applyNumberFormat="0" applyFill="0" applyAlignment="0" applyProtection="0"/>
    <xf numFmtId="0" fontId="24" fillId="58"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31" fillId="45" borderId="13"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24" fillId="58"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24" fillId="5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1" fillId="45" borderId="13" applyNumberFormat="0" applyAlignment="0" applyProtection="0"/>
    <xf numFmtId="0" fontId="34" fillId="58" borderId="20" applyNumberFormat="0" applyAlignment="0" applyProtection="0"/>
    <xf numFmtId="0" fontId="24" fillId="58"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1" fillId="45" borderId="13" applyNumberFormat="0" applyAlignment="0" applyProtection="0"/>
    <xf numFmtId="0" fontId="19"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19"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19"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1" fillId="45"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34" fillId="58" borderId="20" applyNumberFormat="0" applyAlignment="0" applyProtection="0"/>
    <xf numFmtId="0" fontId="31" fillId="45" borderId="13"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24" fillId="58" borderId="13" applyNumberFormat="0" applyAlignment="0" applyProtection="0"/>
    <xf numFmtId="0" fontId="19"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1" fillId="45" borderId="13" applyNumberFormat="0" applyAlignment="0" applyProtection="0"/>
    <xf numFmtId="0" fontId="19"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24" fillId="58"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19" fillId="61" borderId="19" applyNumberFormat="0" applyFont="0" applyAlignment="0" applyProtection="0"/>
    <xf numFmtId="0" fontId="24" fillId="58" borderId="13"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34" fillId="58" borderId="20"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1" fillId="45" borderId="13"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4" fillId="58" borderId="13" applyNumberFormat="0" applyAlignment="0" applyProtection="0"/>
    <xf numFmtId="0" fontId="19"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1" fillId="45"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24" fillId="5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1" fillId="45"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36" fillId="0" borderId="21" applyNumberFormat="0" applyFill="0" applyAlignment="0" applyProtection="0"/>
    <xf numFmtId="0" fontId="24" fillId="58" borderId="13" applyNumberFormat="0" applyAlignment="0" applyProtection="0"/>
    <xf numFmtId="0" fontId="19"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1" fillId="45" borderId="13" applyNumberFormat="0" applyAlignment="0" applyProtection="0"/>
    <xf numFmtId="0" fontId="34" fillId="58" borderId="20" applyNumberFormat="0" applyAlignment="0" applyProtection="0"/>
    <xf numFmtId="0" fontId="31" fillId="45" borderId="13" applyNumberFormat="0" applyAlignment="0" applyProtection="0"/>
    <xf numFmtId="0" fontId="34" fillId="58" borderId="20" applyNumberFormat="0" applyAlignment="0" applyProtection="0"/>
    <xf numFmtId="0" fontId="31" fillId="45"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19"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1" fillId="45" borderId="13"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19"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34" fillId="58" borderId="20"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24" fillId="58" borderId="13" applyNumberFormat="0" applyAlignment="0" applyProtection="0"/>
    <xf numFmtId="0" fontId="19"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24" fillId="58" borderId="13" applyNumberForma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24" fillId="58" borderId="13" applyNumberFormat="0" applyAlignment="0" applyProtection="0"/>
    <xf numFmtId="0" fontId="24" fillId="58"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34" fillId="58" borderId="20" applyNumberFormat="0" applyAlignment="0" applyProtection="0"/>
    <xf numFmtId="0" fontId="19" fillId="61" borderId="19" applyNumberFormat="0" applyFon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34" fillId="58" borderId="20" applyNumberFormat="0" applyAlignment="0" applyProtection="0"/>
    <xf numFmtId="0" fontId="24" fillId="58"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4" fillId="58"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34" fillId="58" borderId="20"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24" fillId="5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19"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24" fillId="58"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1" fillId="45" borderId="13" applyNumberFormat="0" applyAlignment="0" applyProtection="0"/>
    <xf numFmtId="0" fontId="31" fillId="45"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19"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31" fillId="45" borderId="13" applyNumberFormat="0" applyAlignment="0" applyProtection="0"/>
    <xf numFmtId="0" fontId="19"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19" fillId="61" borderId="19" applyNumberFormat="0" applyFont="0" applyAlignment="0" applyProtection="0"/>
    <xf numFmtId="0" fontId="19" fillId="61" borderId="19" applyNumberFormat="0" applyFon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4" fillId="58" borderId="20" applyNumberFormat="0" applyAlignment="0" applyProtection="0"/>
    <xf numFmtId="0" fontId="24" fillId="58"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34" fillId="58" borderId="20" applyNumberFormat="0" applyAlignment="0" applyProtection="0"/>
    <xf numFmtId="0" fontId="31" fillId="45" borderId="13" applyNumberFormat="0" applyAlignment="0" applyProtection="0"/>
    <xf numFmtId="0" fontId="19"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19"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1" fillId="45"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31" fillId="45"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4" fillId="58" borderId="20"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19"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1" fillId="45"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4" fillId="58" borderId="13" applyNumberForma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24" fillId="58" borderId="13" applyNumberFormat="0" applyAlignment="0" applyProtection="0"/>
    <xf numFmtId="0" fontId="36" fillId="0" borderId="21" applyNumberFormat="0" applyFill="0" applyAlignment="0" applyProtection="0"/>
    <xf numFmtId="0" fontId="24" fillId="58"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1" fillId="45" borderId="13" applyNumberFormat="0" applyAlignment="0" applyProtection="0"/>
    <xf numFmtId="0" fontId="19"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24" fillId="58"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1" fillId="45"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31" fillId="45"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24" fillId="58"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4" fillId="58" borderId="13" applyNumberFormat="0" applyAlignment="0" applyProtection="0"/>
    <xf numFmtId="0" fontId="24" fillId="58" borderId="13" applyNumberFormat="0" applyAlignment="0" applyProtection="0"/>
    <xf numFmtId="0" fontId="34" fillId="58" borderId="20" applyNumberFormat="0" applyAlignment="0" applyProtection="0"/>
    <xf numFmtId="0" fontId="34" fillId="58" borderId="20" applyNumberFormat="0" applyAlignment="0" applyProtection="0"/>
    <xf numFmtId="0" fontId="24" fillId="58" borderId="13" applyNumberFormat="0" applyAlignment="0" applyProtection="0"/>
    <xf numFmtId="0" fontId="19" fillId="61" borderId="19" applyNumberFormat="0" applyFont="0" applyAlignment="0" applyProtection="0"/>
    <xf numFmtId="0" fontId="31" fillId="45" borderId="13" applyNumberFormat="0" applyAlignment="0" applyProtection="0"/>
    <xf numFmtId="0" fontId="31" fillId="45" borderId="13"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24" fillId="58"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24" fillId="58"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34" fillId="58" borderId="20" applyNumberFormat="0" applyAlignment="0" applyProtection="0"/>
    <xf numFmtId="0" fontId="19"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1" fillId="45" borderId="13" applyNumberFormat="0" applyAlignment="0" applyProtection="0"/>
    <xf numFmtId="0" fontId="24" fillId="58"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4" fillId="58" borderId="20"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36" fillId="0" borderId="21" applyNumberFormat="0" applyFill="0" applyAlignment="0" applyProtection="0"/>
    <xf numFmtId="0" fontId="24" fillId="58" borderId="13" applyNumberFormat="0" applyAlignment="0" applyProtection="0"/>
    <xf numFmtId="0" fontId="34" fillId="58" borderId="20" applyNumberFormat="0" applyAlignment="0" applyProtection="0"/>
    <xf numFmtId="0" fontId="31" fillId="45" borderId="13" applyNumberFormat="0" applyAlignment="0" applyProtection="0"/>
    <xf numFmtId="0" fontId="31" fillId="45"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24" fillId="58" borderId="13" applyNumberFormat="0" applyAlignment="0" applyProtection="0"/>
    <xf numFmtId="0" fontId="24" fillId="58" borderId="13"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24" fillId="58"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31" fillId="45" borderId="13" applyNumberFormat="0" applyAlignment="0" applyProtection="0"/>
    <xf numFmtId="0" fontId="34" fillId="58" borderId="20" applyNumberFormat="0" applyAlignment="0" applyProtection="0"/>
    <xf numFmtId="0" fontId="19"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24" fillId="58" borderId="13"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1" fillId="45" borderId="13" applyNumberFormat="0" applyAlignment="0" applyProtection="0"/>
    <xf numFmtId="0" fontId="31" fillId="45" borderId="13" applyNumberFormat="0" applyAlignment="0" applyProtection="0"/>
    <xf numFmtId="0" fontId="34" fillId="58" borderId="20" applyNumberFormat="0" applyAlignment="0" applyProtection="0"/>
    <xf numFmtId="0" fontId="24" fillId="58"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4" fillId="58"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19"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4" fillId="58" borderId="20"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19"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34" fillId="58" borderId="20" applyNumberFormat="0" applyAlignment="0" applyProtection="0"/>
    <xf numFmtId="0" fontId="34" fillId="58" borderId="20" applyNumberFormat="0" applyAlignment="0" applyProtection="0"/>
    <xf numFmtId="0" fontId="24" fillId="58"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19"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19"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1" fillId="45" borderId="13" applyNumberFormat="0" applyAlignment="0" applyProtection="0"/>
    <xf numFmtId="0" fontId="31" fillId="45" borderId="13" applyNumberFormat="0" applyAlignment="0" applyProtection="0"/>
    <xf numFmtId="0" fontId="19"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1" fillId="45" borderId="13" applyNumberFormat="0" applyAlignment="0" applyProtection="0"/>
    <xf numFmtId="0" fontId="34" fillId="58" borderId="20" applyNumberFormat="0" applyAlignment="0" applyProtection="0"/>
    <xf numFmtId="0" fontId="24" fillId="58"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24" fillId="58" borderId="13" applyNumberFormat="0" applyAlignment="0" applyProtection="0"/>
    <xf numFmtId="0" fontId="24" fillId="58" borderId="13" applyNumberFormat="0" applyAlignment="0" applyProtection="0"/>
    <xf numFmtId="0" fontId="24" fillId="58" borderId="13" applyNumberFormat="0" applyAlignment="0" applyProtection="0"/>
    <xf numFmtId="0" fontId="19" fillId="61" borderId="19" applyNumberFormat="0" applyFont="0" applyAlignment="0" applyProtection="0"/>
    <xf numFmtId="0" fontId="19" fillId="61" borderId="19" applyNumberFormat="0" applyFont="0" applyAlignment="0" applyProtection="0"/>
    <xf numFmtId="0" fontId="24" fillId="58" borderId="13" applyNumberFormat="0" applyAlignment="0" applyProtection="0"/>
    <xf numFmtId="0" fontId="19" fillId="61" borderId="19" applyNumberFormat="0" applyFont="0" applyAlignment="0" applyProtection="0"/>
    <xf numFmtId="0" fontId="34" fillId="58" borderId="20" applyNumberFormat="0" applyAlignment="0" applyProtection="0"/>
    <xf numFmtId="0" fontId="24" fillId="58"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1" fillId="45"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34" fillId="58" borderId="20"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24" fillId="58" borderId="13" applyNumberFormat="0" applyAlignment="0" applyProtection="0"/>
    <xf numFmtId="0" fontId="34" fillId="58" borderId="20" applyNumberFormat="0" applyAlignment="0" applyProtection="0"/>
    <xf numFmtId="0" fontId="24" fillId="58"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34" fillId="58" borderId="20"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19"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19"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24" fillId="58" borderId="13" applyNumberFormat="0" applyAlignment="0" applyProtection="0"/>
    <xf numFmtId="0" fontId="34" fillId="58" borderId="20" applyNumberFormat="0" applyAlignment="0" applyProtection="0"/>
    <xf numFmtId="0" fontId="34" fillId="58" borderId="20" applyNumberFormat="0" applyAlignment="0" applyProtection="0"/>
    <xf numFmtId="0" fontId="24" fillId="58" borderId="13"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31" fillId="45"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24" fillId="58" borderId="13" applyNumberFormat="0" applyAlignment="0" applyProtection="0"/>
    <xf numFmtId="0" fontId="19"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19" fillId="61" borderId="19" applyNumberFormat="0" applyFon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31" fillId="45" borderId="13" applyNumberFormat="0" applyAlignment="0" applyProtection="0"/>
    <xf numFmtId="0" fontId="19"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31" fillId="45"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19" fillId="61" borderId="19" applyNumberFormat="0" applyFon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24" fillId="58" borderId="13"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6" fillId="0" borderId="21" applyNumberFormat="0" applyFill="0" applyAlignment="0" applyProtection="0"/>
    <xf numFmtId="0" fontId="24" fillId="58" borderId="13"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4" fillId="58"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19"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1" fillId="45"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1" fillId="45"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1" fillId="45" borderId="13" applyNumberFormat="0" applyAlignment="0" applyProtection="0"/>
    <xf numFmtId="0" fontId="24" fillId="58" borderId="13" applyNumberForma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31" fillId="45"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4" fillId="58"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34" fillId="58" borderId="20" applyNumberFormat="0" applyAlignment="0" applyProtection="0"/>
    <xf numFmtId="0" fontId="24" fillId="58"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19"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24" fillId="58" borderId="13" applyNumberFormat="0" applyAlignment="0" applyProtection="0"/>
    <xf numFmtId="0" fontId="19"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31" fillId="45" borderId="13" applyNumberFormat="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24" fillId="58" borderId="13" applyNumberFormat="0" applyAlignment="0" applyProtection="0"/>
    <xf numFmtId="0" fontId="19"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34" fillId="58" borderId="20" applyNumberFormat="0" applyAlignment="0" applyProtection="0"/>
    <xf numFmtId="0" fontId="34" fillId="58" borderId="20" applyNumberFormat="0" applyAlignment="0" applyProtection="0"/>
    <xf numFmtId="0" fontId="19"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1" fillId="45" borderId="13"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24" fillId="58" borderId="13" applyNumberFormat="0" applyAlignment="0" applyProtection="0"/>
    <xf numFmtId="0" fontId="24" fillId="58" borderId="13" applyNumberFormat="0" applyAlignment="0" applyProtection="0"/>
    <xf numFmtId="0" fontId="19"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19"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34" fillId="58" borderId="20" applyNumberFormat="0" applyAlignment="0" applyProtection="0"/>
    <xf numFmtId="0" fontId="24" fillId="58" borderId="13" applyNumberForma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4" fillId="58" borderId="13"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4" fillId="58" borderId="13"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31" fillId="45" borderId="13" applyNumberFormat="0" applyAlignment="0" applyProtection="0"/>
    <xf numFmtId="0" fontId="31" fillId="45"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19" fillId="61" borderId="19" applyNumberFormat="0" applyFont="0" applyAlignment="0" applyProtection="0"/>
    <xf numFmtId="0" fontId="24" fillId="58"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4" fillId="58" borderId="20" applyNumberFormat="0" applyAlignment="0" applyProtection="0"/>
    <xf numFmtId="0" fontId="24" fillId="58" borderId="13"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1" fillId="45"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31" fillId="45"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24" fillId="58" borderId="13" applyNumberFormat="0" applyAlignment="0" applyProtection="0"/>
    <xf numFmtId="0" fontId="34" fillId="58" borderId="20" applyNumberFormat="0" applyAlignment="0" applyProtection="0"/>
    <xf numFmtId="0" fontId="24" fillId="58"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31" fillId="45" borderId="13" applyNumberFormat="0" applyAlignment="0" applyProtection="0"/>
    <xf numFmtId="0" fontId="34" fillId="58" borderId="20" applyNumberFormat="0" applyAlignment="0" applyProtection="0"/>
    <xf numFmtId="0" fontId="19"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24" fillId="58" borderId="13" applyNumberFormat="0" applyAlignment="0" applyProtection="0"/>
    <xf numFmtId="0" fontId="31" fillId="45"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19"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19"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24" fillId="58" borderId="13" applyNumberFormat="0" applyAlignment="0" applyProtection="0"/>
    <xf numFmtId="0" fontId="34" fillId="58" borderId="20" applyNumberFormat="0" applyAlignment="0" applyProtection="0"/>
    <xf numFmtId="0" fontId="34" fillId="58" borderId="20" applyNumberFormat="0" applyAlignment="0" applyProtection="0"/>
    <xf numFmtId="0" fontId="31" fillId="45" borderId="13" applyNumberFormat="0" applyAlignment="0" applyProtection="0"/>
    <xf numFmtId="0" fontId="34" fillId="58" borderId="20" applyNumberFormat="0" applyAlignment="0" applyProtection="0"/>
    <xf numFmtId="0" fontId="34" fillId="58" borderId="20" applyNumberFormat="0" applyAlignment="0" applyProtection="0"/>
    <xf numFmtId="0" fontId="19"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24" fillId="58"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1" fillId="45"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24" fillId="58" borderId="13" applyNumberFormat="0" applyAlignment="0" applyProtection="0"/>
    <xf numFmtId="0" fontId="19"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24" fillId="58"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24" fillId="58" borderId="13" applyNumberFormat="0" applyAlignment="0" applyProtection="0"/>
    <xf numFmtId="0" fontId="19"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24" fillId="58"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24" fillId="58" borderId="13" applyNumberFormat="0" applyAlignment="0" applyProtection="0"/>
    <xf numFmtId="0" fontId="19"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1" fillId="45"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19"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19"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1" fillId="45" borderId="13" applyNumberFormat="0" applyAlignment="0" applyProtection="0"/>
    <xf numFmtId="0" fontId="19"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24" fillId="58"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19"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19"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19"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1" fillId="45" borderId="13" applyNumberForma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1" fillId="45"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24" fillId="58" borderId="13" applyNumberFormat="0" applyAlignment="0" applyProtection="0"/>
    <xf numFmtId="0" fontId="24" fillId="58" borderId="13" applyNumberFormat="0" applyAlignment="0" applyProtection="0"/>
    <xf numFmtId="0" fontId="34" fillId="58" borderId="20" applyNumberFormat="0" applyAlignment="0" applyProtection="0"/>
    <xf numFmtId="0" fontId="34" fillId="58" borderId="20" applyNumberFormat="0" applyAlignment="0" applyProtection="0"/>
    <xf numFmtId="0" fontId="24" fillId="58"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24" fillId="58" borderId="13" applyNumberFormat="0" applyAlignment="0" applyProtection="0"/>
    <xf numFmtId="0" fontId="24" fillId="58" borderId="13" applyNumberFormat="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24" fillId="58" borderId="13" applyNumberFormat="0" applyAlignment="0" applyProtection="0"/>
    <xf numFmtId="0" fontId="34" fillId="58" borderId="20" applyNumberFormat="0" applyAlignment="0" applyProtection="0"/>
    <xf numFmtId="0" fontId="34" fillId="58" borderId="20" applyNumberFormat="0" applyAlignment="0" applyProtection="0"/>
    <xf numFmtId="0" fontId="24" fillId="58" borderId="13" applyNumberFormat="0" applyAlignment="0" applyProtection="0"/>
    <xf numFmtId="0" fontId="31" fillId="45"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19"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1" fillId="45" borderId="13" applyNumberFormat="0" applyAlignment="0" applyProtection="0"/>
    <xf numFmtId="0" fontId="34" fillId="58" borderId="20"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19"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19"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19"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1" fillId="45" borderId="13"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34" fillId="58" borderId="20" applyNumberFormat="0" applyAlignment="0" applyProtection="0"/>
    <xf numFmtId="0" fontId="19"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19"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24" fillId="58" borderId="13"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24" fillId="58"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19"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19" fillId="61" borderId="19" applyNumberFormat="0" applyFont="0" applyAlignment="0" applyProtection="0"/>
    <xf numFmtId="0" fontId="19"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24" fillId="58"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19" fillId="61" borderId="19" applyNumberFormat="0" applyFont="0" applyAlignment="0" applyProtection="0"/>
    <xf numFmtId="0" fontId="24" fillId="58" borderId="13"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34" fillId="58" borderId="20" applyNumberFormat="0" applyAlignment="0" applyProtection="0"/>
    <xf numFmtId="0" fontId="24" fillId="58" borderId="13"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36" fillId="0" borderId="21" applyNumberFormat="0" applyFill="0" applyAlignment="0" applyProtection="0"/>
    <xf numFmtId="0" fontId="24" fillId="58" borderId="13" applyNumberFormat="0" applyAlignment="0" applyProtection="0"/>
    <xf numFmtId="0" fontId="19"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34" fillId="58" borderId="20" applyNumberFormat="0" applyAlignment="0" applyProtection="0"/>
    <xf numFmtId="0" fontId="24" fillId="58"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1" fillId="45" borderId="13" applyNumberFormat="0" applyAlignment="0" applyProtection="0"/>
    <xf numFmtId="0" fontId="34" fillId="58" borderId="20" applyNumberFormat="0" applyAlignment="0" applyProtection="0"/>
    <xf numFmtId="0" fontId="31" fillId="45"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1" fillId="45" borderId="13" applyNumberFormat="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19"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24" fillId="58" borderId="13" applyNumberFormat="0" applyAlignment="0" applyProtection="0"/>
    <xf numFmtId="0" fontId="36" fillId="0" borderId="21" applyNumberFormat="0" applyFill="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24" fillId="58" borderId="13" applyNumberForma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31" fillId="45" borderId="13" applyNumberFormat="0" applyAlignment="0" applyProtection="0"/>
    <xf numFmtId="0" fontId="34" fillId="58" borderId="20" applyNumberFormat="0" applyAlignment="0" applyProtection="0"/>
    <xf numFmtId="0" fontId="31" fillId="45"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19"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31" fillId="45" borderId="13" applyNumberFormat="0" applyAlignment="0" applyProtection="0"/>
    <xf numFmtId="0" fontId="19"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34" fillId="58" borderId="20" applyNumberFormat="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4" fillId="58" borderId="20" applyNumberForma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19"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1" fillId="45"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24" fillId="58" borderId="13" applyNumberForma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19"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19"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24" fillId="58" borderId="13" applyNumberFormat="0" applyAlignment="0" applyProtection="0"/>
    <xf numFmtId="0" fontId="24" fillId="58" borderId="13" applyNumberFormat="0" applyAlignment="0" applyProtection="0"/>
    <xf numFmtId="0" fontId="34" fillId="58" borderId="20" applyNumberFormat="0" applyAlignment="0" applyProtection="0"/>
    <xf numFmtId="0" fontId="31" fillId="45"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24" fillId="58"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24" fillId="58" borderId="13" applyNumberFormat="0" applyAlignment="0" applyProtection="0"/>
    <xf numFmtId="0" fontId="19"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24" fillId="58"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24" fillId="58" borderId="13" applyNumberFormat="0" applyAlignment="0" applyProtection="0"/>
    <xf numFmtId="0" fontId="19"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24" fillId="58"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24" fillId="58" borderId="13" applyNumberFormat="0" applyAlignment="0" applyProtection="0"/>
    <xf numFmtId="0" fontId="19"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19"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34" fillId="58" borderId="20" applyNumberFormat="0" applyAlignment="0" applyProtection="0"/>
    <xf numFmtId="0" fontId="31" fillId="45" borderId="13" applyNumberFormat="0" applyAlignment="0" applyProtection="0"/>
    <xf numFmtId="0" fontId="19"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24" fillId="58"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31" fillId="45" borderId="13"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24" fillId="58"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19"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31" fillId="45" borderId="13" applyNumberFormat="0" applyAlignment="0" applyProtection="0"/>
    <xf numFmtId="0" fontId="36" fillId="0" borderId="21" applyNumberFormat="0" applyFill="0" applyAlignment="0" applyProtection="0"/>
    <xf numFmtId="0" fontId="24" fillId="58" borderId="13" applyNumberFormat="0" applyAlignment="0" applyProtection="0"/>
    <xf numFmtId="0" fontId="19"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24" fillId="58" borderId="13" applyNumberFormat="0" applyAlignment="0" applyProtection="0"/>
    <xf numFmtId="0" fontId="19"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34" fillId="58" borderId="20" applyNumberFormat="0" applyAlignment="0" applyProtection="0"/>
    <xf numFmtId="0" fontId="24" fillId="58" borderId="13" applyNumberFormat="0" applyAlignment="0" applyProtection="0"/>
    <xf numFmtId="0" fontId="34" fillId="58" borderId="20" applyNumberFormat="0" applyAlignment="0" applyProtection="0"/>
    <xf numFmtId="0" fontId="24" fillId="58"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1" fillId="45" borderId="13" applyNumberFormat="0" applyAlignment="0" applyProtection="0"/>
    <xf numFmtId="0" fontId="31" fillId="45"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24" fillId="58" borderId="13" applyNumberFormat="0" applyAlignment="0" applyProtection="0"/>
    <xf numFmtId="0" fontId="34" fillId="58" borderId="20"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4" fillId="58"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34" fillId="58" borderId="20" applyNumberForma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24" fillId="58" borderId="13" applyNumberFormat="0" applyAlignment="0" applyProtection="0"/>
    <xf numFmtId="0" fontId="31" fillId="45" borderId="13" applyNumberFormat="0" applyAlignment="0" applyProtection="0"/>
    <xf numFmtId="0" fontId="34" fillId="58" borderId="20" applyNumberFormat="0" applyAlignment="0" applyProtection="0"/>
    <xf numFmtId="0" fontId="24" fillId="58"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1" fillId="45"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31" fillId="45" borderId="13" applyNumberFormat="0" applyAlignment="0" applyProtection="0"/>
    <xf numFmtId="0" fontId="31" fillId="45" borderId="13" applyNumberFormat="0" applyAlignment="0" applyProtection="0"/>
    <xf numFmtId="0" fontId="19"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31" fillId="45" borderId="13" applyNumberFormat="0" applyAlignment="0" applyProtection="0"/>
    <xf numFmtId="0" fontId="31" fillId="45" borderId="13" applyNumberForma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19"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24" fillId="58" borderId="13"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34" fillId="58" borderId="20" applyNumberFormat="0" applyAlignment="0" applyProtection="0"/>
    <xf numFmtId="0" fontId="31" fillId="45"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4" fillId="58" borderId="20"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19"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19"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24" fillId="58" borderId="13"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24" fillId="58" borderId="13"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1" fillId="45" borderId="13" applyNumberFormat="0" applyAlignment="0" applyProtection="0"/>
    <xf numFmtId="0" fontId="34" fillId="58" borderId="20" applyNumberFormat="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24" fillId="58" borderId="13" applyNumberForma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31" fillId="45" borderId="13" applyNumberFormat="0" applyAlignment="0" applyProtection="0"/>
    <xf numFmtId="0" fontId="36" fillId="0" borderId="21" applyNumberFormat="0" applyFill="0" applyAlignment="0" applyProtection="0"/>
    <xf numFmtId="0" fontId="24" fillId="5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4" fillId="58" borderId="20" applyNumberFormat="0" applyAlignment="0" applyProtection="0"/>
    <xf numFmtId="0" fontId="24" fillId="58"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34" fillId="58" borderId="20" applyNumberFormat="0" applyAlignment="0" applyProtection="0"/>
    <xf numFmtId="0" fontId="19"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24" fillId="58" borderId="13"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34" fillId="58" borderId="20" applyNumberFormat="0" applyAlignment="0" applyProtection="0"/>
    <xf numFmtId="0" fontId="31" fillId="45" borderId="13" applyNumberFormat="0" applyAlignment="0" applyProtection="0"/>
    <xf numFmtId="0" fontId="31" fillId="45"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1" fillId="45" borderId="13" applyNumberFormat="0" applyAlignment="0" applyProtection="0"/>
    <xf numFmtId="0" fontId="24" fillId="58" borderId="13" applyNumberFormat="0" applyAlignment="0" applyProtection="0"/>
    <xf numFmtId="0" fontId="34" fillId="58" borderId="20" applyNumberFormat="0" applyAlignment="0" applyProtection="0"/>
    <xf numFmtId="0" fontId="31" fillId="45"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24" fillId="58"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24" fillId="5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1" fillId="45"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24" fillId="58"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19"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34" fillId="58" borderId="20" applyNumberFormat="0" applyAlignment="0" applyProtection="0"/>
    <xf numFmtId="0" fontId="24" fillId="58"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19"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19"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19"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24" fillId="58"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19"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34" fillId="58" borderId="20" applyNumberFormat="0" applyAlignment="0" applyProtection="0"/>
    <xf numFmtId="0" fontId="24" fillId="58"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24" fillId="58" borderId="13"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36" fillId="0" borderId="21" applyNumberFormat="0" applyFill="0" applyAlignment="0" applyProtection="0"/>
    <xf numFmtId="0" fontId="24" fillId="58"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31" fillId="45" borderId="13" applyNumberFormat="0" applyAlignment="0" applyProtection="0"/>
    <xf numFmtId="0" fontId="19"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24" fillId="58"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24" fillId="58" borderId="13" applyNumberFormat="0" applyAlignment="0" applyProtection="0"/>
    <xf numFmtId="0" fontId="24" fillId="58" borderId="13" applyNumberFormat="0" applyAlignment="0" applyProtection="0"/>
    <xf numFmtId="0" fontId="34" fillId="58" borderId="20" applyNumberFormat="0" applyAlignment="0" applyProtection="0"/>
    <xf numFmtId="0" fontId="24" fillId="58"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31" fillId="45"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1" fillId="45"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31" fillId="45" borderId="13"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24" fillId="58" borderId="13" applyNumberFormat="0" applyAlignment="0" applyProtection="0"/>
    <xf numFmtId="0" fontId="36" fillId="0" borderId="21" applyNumberFormat="0" applyFill="0" applyAlignment="0" applyProtection="0"/>
    <xf numFmtId="0" fontId="24" fillId="58"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31" fillId="45"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19" fillId="61" borderId="19" applyNumberFormat="0" applyFont="0" applyAlignment="0" applyProtection="0"/>
    <xf numFmtId="0" fontId="19"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31" fillId="45" borderId="13" applyNumberFormat="0" applyAlignment="0" applyProtection="0"/>
    <xf numFmtId="0" fontId="34" fillId="58" borderId="20" applyNumberFormat="0" applyAlignment="0" applyProtection="0"/>
    <xf numFmtId="0" fontId="34" fillId="58" borderId="20" applyNumberFormat="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19"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24" fillId="58"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24" fillId="58"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19"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4" fillId="5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19"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31" fillId="45" borderId="13"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34" fillId="58" borderId="20" applyNumberFormat="0" applyAlignment="0" applyProtection="0"/>
    <xf numFmtId="0" fontId="31" fillId="45" borderId="13" applyNumberFormat="0" applyAlignment="0" applyProtection="0"/>
    <xf numFmtId="0" fontId="34" fillId="58" borderId="20" applyNumberFormat="0" applyAlignment="0" applyProtection="0"/>
    <xf numFmtId="0" fontId="31" fillId="45" borderId="13" applyNumberFormat="0" applyAlignment="0" applyProtection="0"/>
    <xf numFmtId="0" fontId="31" fillId="45" borderId="13" applyNumberFormat="0" applyAlignment="0" applyProtection="0"/>
    <xf numFmtId="0" fontId="24" fillId="58" borderId="13" applyNumberFormat="0" applyAlignment="0" applyProtection="0"/>
    <xf numFmtId="0" fontId="19" fillId="61" borderId="19" applyNumberFormat="0" applyFont="0" applyAlignment="0" applyProtection="0"/>
    <xf numFmtId="0" fontId="24" fillId="58" borderId="13"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1" fillId="45"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24" fillId="58" borderId="13" applyNumberFormat="0" applyAlignment="0" applyProtection="0"/>
    <xf numFmtId="0" fontId="36" fillId="0" borderId="21" applyNumberFormat="0" applyFill="0" applyAlignment="0" applyProtection="0"/>
    <xf numFmtId="0" fontId="24" fillId="58"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1" fillId="45"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24" fillId="58"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19" fillId="61" borderId="19" applyNumberFormat="0" applyFont="0" applyAlignment="0" applyProtection="0"/>
    <xf numFmtId="0" fontId="34" fillId="58" borderId="20"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31" fillId="45" borderId="13"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19" fillId="61" borderId="19" applyNumberFormat="0" applyFont="0" applyAlignment="0" applyProtection="0"/>
    <xf numFmtId="0" fontId="24" fillId="58"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24" fillId="58"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24" fillId="58" borderId="13"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1" fillId="45" borderId="13"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34" fillId="58" borderId="20" applyNumberFormat="0" applyAlignment="0" applyProtection="0"/>
    <xf numFmtId="0" fontId="31" fillId="45" borderId="13" applyNumberFormat="0" applyAlignment="0" applyProtection="0"/>
    <xf numFmtId="0" fontId="36" fillId="0" borderId="21" applyNumberFormat="0" applyFill="0" applyAlignment="0" applyProtection="0"/>
    <xf numFmtId="0" fontId="24" fillId="58" borderId="13" applyNumberFormat="0" applyAlignment="0" applyProtection="0"/>
    <xf numFmtId="0" fontId="36" fillId="0" borderId="21" applyNumberFormat="0" applyFill="0" applyAlignment="0" applyProtection="0"/>
    <xf numFmtId="0" fontId="24" fillId="58"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19" fillId="61" borderId="19" applyNumberFormat="0" applyFont="0" applyAlignment="0" applyProtection="0"/>
    <xf numFmtId="0" fontId="34" fillId="58" borderId="20" applyNumberFormat="0" applyAlignment="0" applyProtection="0"/>
    <xf numFmtId="0" fontId="24" fillId="58" borderId="13" applyNumberFormat="0" applyAlignment="0" applyProtection="0"/>
    <xf numFmtId="0" fontId="24" fillId="58" borderId="13" applyNumberForma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1" fillId="45"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19" fillId="61" borderId="19" applyNumberFormat="0" applyFont="0" applyAlignment="0" applyProtection="0"/>
    <xf numFmtId="0" fontId="34" fillId="58" borderId="20" applyNumberFormat="0" applyAlignment="0" applyProtection="0"/>
    <xf numFmtId="0" fontId="24" fillId="58" borderId="13"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1" fillId="45" borderId="13"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34" fillId="58" borderId="20" applyNumberFormat="0" applyAlignment="0" applyProtection="0"/>
    <xf numFmtId="0" fontId="24" fillId="58" borderId="13" applyNumberFormat="0" applyAlignment="0" applyProtection="0"/>
    <xf numFmtId="0" fontId="34" fillId="58" borderId="20" applyNumberFormat="0" applyAlignment="0" applyProtection="0"/>
    <xf numFmtId="0" fontId="31" fillId="45"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19"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19"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4" fillId="58" borderId="20" applyNumberFormat="0" applyAlignment="0" applyProtection="0"/>
    <xf numFmtId="0" fontId="19"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24" fillId="5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19"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19"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19"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1" fillId="45" borderId="13" applyNumberFormat="0" applyAlignment="0" applyProtection="0"/>
    <xf numFmtId="0" fontId="31" fillId="45"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19"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34" fillId="58" borderId="20" applyNumberFormat="0" applyAlignment="0" applyProtection="0"/>
    <xf numFmtId="0" fontId="31" fillId="45" borderId="13" applyNumberFormat="0" applyAlignment="0" applyProtection="0"/>
    <xf numFmtId="0" fontId="34" fillId="58" borderId="20" applyNumberFormat="0" applyAlignment="0" applyProtection="0"/>
    <xf numFmtId="0" fontId="31" fillId="45"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31" fillId="45"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31" fillId="45" borderId="13" applyNumberFormat="0" applyAlignment="0" applyProtection="0"/>
    <xf numFmtId="0" fontId="34" fillId="58" borderId="20" applyNumberFormat="0" applyAlignment="0" applyProtection="0"/>
    <xf numFmtId="0" fontId="24" fillId="58"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4" fillId="58" borderId="20" applyNumberFormat="0" applyAlignment="0" applyProtection="0"/>
    <xf numFmtId="0" fontId="24" fillId="58" borderId="13" applyNumberFormat="0" applyAlignment="0" applyProtection="0"/>
    <xf numFmtId="0" fontId="34" fillId="58" borderId="20"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24" fillId="58"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24" fillId="58"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24" fillId="58"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1" fillId="45" borderId="13" applyNumberFormat="0" applyAlignment="0" applyProtection="0"/>
    <xf numFmtId="0" fontId="31" fillId="45"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24" fillId="58" borderId="13" applyNumberFormat="0" applyAlignment="0" applyProtection="0"/>
    <xf numFmtId="0" fontId="34" fillId="58" borderId="20" applyNumberFormat="0" applyAlignment="0" applyProtection="0"/>
    <xf numFmtId="0" fontId="24" fillId="58"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19" fillId="61" borderId="19" applyNumberFormat="0" applyFon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31" fillId="45"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24" fillId="58" borderId="13" applyNumberFormat="0" applyAlignment="0" applyProtection="0"/>
    <xf numFmtId="0" fontId="24" fillId="58" borderId="13" applyNumberFormat="0" applyAlignment="0" applyProtection="0"/>
    <xf numFmtId="0" fontId="34" fillId="58" borderId="20" applyNumberFormat="0" applyAlignment="0" applyProtection="0"/>
    <xf numFmtId="0" fontId="34" fillId="58" borderId="20" applyNumberFormat="0" applyAlignment="0" applyProtection="0"/>
    <xf numFmtId="0" fontId="31" fillId="45" borderId="13"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19"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31" fillId="45" borderId="13" applyNumberFormat="0" applyAlignment="0" applyProtection="0"/>
    <xf numFmtId="0" fontId="34" fillId="58" borderId="20" applyNumberFormat="0" applyAlignment="0" applyProtection="0"/>
    <xf numFmtId="0" fontId="19"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4" fillId="58" borderId="20"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4" fillId="58"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19"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24" fillId="58"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19"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19"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1" fillId="45"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31" fillId="45" borderId="13" applyNumberFormat="0" applyAlignment="0" applyProtection="0"/>
    <xf numFmtId="0" fontId="19"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24" fillId="58" borderId="13" applyNumberFormat="0" applyAlignment="0" applyProtection="0"/>
    <xf numFmtId="0" fontId="36" fillId="0" borderId="21" applyNumberFormat="0" applyFill="0" applyAlignment="0" applyProtection="0"/>
    <xf numFmtId="0" fontId="24" fillId="58" borderId="13" applyNumberFormat="0" applyAlignment="0" applyProtection="0"/>
    <xf numFmtId="0" fontId="34" fillId="58" borderId="20" applyNumberFormat="0" applyAlignment="0" applyProtection="0"/>
    <xf numFmtId="0" fontId="24" fillId="58"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24" fillId="58"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24" fillId="58" borderId="13" applyNumberFormat="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19"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31" fillId="45" borderId="13"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19"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31" fillId="45" borderId="13" applyNumberFormat="0" applyAlignment="0" applyProtection="0"/>
    <xf numFmtId="0" fontId="34" fillId="58" borderId="20"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19"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31" fillId="45" borderId="13" applyNumberFormat="0" applyAlignment="0" applyProtection="0"/>
    <xf numFmtId="0" fontId="31" fillId="45" borderId="13"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24" fillId="58" borderId="13"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24" fillId="5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1" fillId="45" borderId="13" applyNumberFormat="0" applyAlignment="0" applyProtection="0"/>
    <xf numFmtId="0" fontId="31" fillId="45"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24" fillId="58" borderId="13" applyNumberFormat="0" applyAlignment="0" applyProtection="0"/>
    <xf numFmtId="0" fontId="24" fillId="58" borderId="13" applyNumberForma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19"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31" fillId="45" borderId="13"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19"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19"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34" fillId="58" borderId="20"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34" fillId="58" borderId="20" applyNumberFormat="0" applyAlignment="0" applyProtection="0"/>
    <xf numFmtId="0" fontId="24" fillId="58" borderId="13" applyNumberFormat="0" applyAlignment="0" applyProtection="0"/>
    <xf numFmtId="0" fontId="24" fillId="58"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19"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1" fillId="45"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24" fillId="58"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24" fillId="58" borderId="13" applyNumberFormat="0" applyAlignment="0" applyProtection="0"/>
    <xf numFmtId="0" fontId="34" fillId="58" borderId="20"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31" fillId="45"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31" fillId="45" borderId="13" applyNumberFormat="0" applyAlignment="0" applyProtection="0"/>
    <xf numFmtId="0" fontId="19" fillId="61" borderId="19" applyNumberFormat="0" applyFont="0" applyAlignment="0" applyProtection="0"/>
    <xf numFmtId="0" fontId="24" fillId="58" borderId="13" applyNumberFormat="0" applyAlignment="0" applyProtection="0"/>
    <xf numFmtId="0" fontId="19"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19"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31" fillId="45" borderId="13"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19"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24" fillId="58" borderId="13" applyNumberFormat="0" applyAlignment="0" applyProtection="0"/>
    <xf numFmtId="0" fontId="31" fillId="45" borderId="13" applyNumberFormat="0" applyAlignment="0" applyProtection="0"/>
    <xf numFmtId="0" fontId="34" fillId="58" borderId="20" applyNumberFormat="0" applyAlignment="0" applyProtection="0"/>
    <xf numFmtId="0" fontId="19"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4" fillId="58" borderId="20" applyNumberFormat="0" applyAlignment="0" applyProtection="0"/>
    <xf numFmtId="0" fontId="31" fillId="45"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19"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24" fillId="58"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31" fillId="45"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24" fillId="58" borderId="13" applyNumberFormat="0" applyAlignment="0" applyProtection="0"/>
    <xf numFmtId="0" fontId="31" fillId="45" borderId="13" applyNumberFormat="0" applyAlignment="0" applyProtection="0"/>
    <xf numFmtId="0" fontId="24" fillId="58"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31" fillId="45"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4" fillId="58" borderId="20"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31" fillId="45"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19" fillId="61" borderId="19" applyNumberFormat="0" applyFon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4" fillId="58" borderId="13" applyNumberFormat="0" applyAlignment="0" applyProtection="0"/>
    <xf numFmtId="0" fontId="36" fillId="0" borderId="21" applyNumberFormat="0" applyFill="0" applyAlignment="0" applyProtection="0"/>
    <xf numFmtId="0" fontId="24" fillId="58"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19"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31" fillId="45"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19"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24" fillId="5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1" fillId="45" borderId="13" applyNumberFormat="0" applyAlignment="0" applyProtection="0"/>
    <xf numFmtId="0" fontId="24" fillId="58" borderId="13" applyNumberFormat="0" applyAlignment="0" applyProtection="0"/>
    <xf numFmtId="0" fontId="19" fillId="61" borderId="19" applyNumberFormat="0" applyFont="0" applyAlignment="0" applyProtection="0"/>
    <xf numFmtId="0" fontId="19"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19"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24" fillId="58"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19"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34" fillId="58" borderId="20" applyNumberFormat="0" applyAlignment="0" applyProtection="0"/>
    <xf numFmtId="0" fontId="24" fillId="58" borderId="13" applyNumberFormat="0" applyAlignment="0" applyProtection="0"/>
    <xf numFmtId="0" fontId="36" fillId="0" borderId="21" applyNumberFormat="0" applyFill="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24" fillId="58" borderId="13"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31" fillId="45" borderId="13" applyNumberFormat="0" applyAlignment="0" applyProtection="0"/>
    <xf numFmtId="0" fontId="34" fillId="58" borderId="20" applyNumberFormat="0" applyAlignment="0" applyProtection="0"/>
    <xf numFmtId="0" fontId="24" fillId="58"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4" fillId="58" borderId="20" applyNumberFormat="0" applyAlignment="0" applyProtection="0"/>
    <xf numFmtId="0" fontId="19"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34" fillId="58" borderId="20" applyNumberFormat="0" applyAlignment="0" applyProtection="0"/>
    <xf numFmtId="0" fontId="24" fillId="58"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1" fillId="45" borderId="13" applyNumberFormat="0" applyAlignment="0" applyProtection="0"/>
    <xf numFmtId="0" fontId="31" fillId="45"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24" fillId="58"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1" fillId="45"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1" fillId="45" borderId="13" applyNumberFormat="0" applyAlignment="0" applyProtection="0"/>
    <xf numFmtId="0" fontId="24" fillId="58"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24" fillId="58"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24" fillId="58"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24" fillId="58"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34" fillId="58" borderId="20" applyNumberFormat="0" applyAlignment="0" applyProtection="0"/>
    <xf numFmtId="0" fontId="31" fillId="45"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4" fillId="58" borderId="20" applyNumberForma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24" fillId="58" borderId="13" applyNumberFormat="0" applyAlignment="0" applyProtection="0"/>
    <xf numFmtId="0" fontId="36" fillId="0" borderId="21" applyNumberFormat="0" applyFill="0" applyAlignment="0" applyProtection="0"/>
    <xf numFmtId="0" fontId="24" fillId="5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31" fillId="45" borderId="13" applyNumberFormat="0" applyAlignment="0" applyProtection="0"/>
    <xf numFmtId="0" fontId="19"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24" fillId="58" borderId="13" applyNumberFormat="0" applyAlignment="0" applyProtection="0"/>
    <xf numFmtId="0" fontId="31" fillId="45" borderId="13" applyNumberForma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19"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24" fillId="58" borderId="13" applyNumberFormat="0" applyAlignment="0" applyProtection="0"/>
    <xf numFmtId="0" fontId="24" fillId="58"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1" fillId="45" borderId="13" applyNumberFormat="0" applyAlignment="0" applyProtection="0"/>
    <xf numFmtId="0" fontId="19" fillId="61" borderId="19" applyNumberFormat="0" applyFont="0" applyAlignment="0" applyProtection="0"/>
    <xf numFmtId="0" fontId="24" fillId="5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19"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1" fillId="45"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4" fillId="58" borderId="13" applyNumberFormat="0" applyAlignment="0" applyProtection="0"/>
    <xf numFmtId="0" fontId="24" fillId="58" borderId="13" applyNumberFormat="0" applyAlignment="0" applyProtection="0"/>
    <xf numFmtId="0" fontId="19"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24" fillId="58" borderId="13" applyNumberFormat="0" applyAlignment="0" applyProtection="0"/>
    <xf numFmtId="0" fontId="36" fillId="0" borderId="21" applyNumberFormat="0" applyFill="0" applyAlignment="0" applyProtection="0"/>
    <xf numFmtId="0" fontId="24" fillId="5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19"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4" fillId="58" borderId="20" applyNumberFormat="0" applyAlignment="0" applyProtection="0"/>
    <xf numFmtId="0" fontId="19"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36" fillId="0" borderId="21" applyNumberFormat="0" applyFill="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36" fillId="0" borderId="21" applyNumberFormat="0" applyFill="0" applyAlignment="0" applyProtection="0"/>
    <xf numFmtId="0" fontId="24" fillId="58"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31" fillId="45"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19"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24" fillId="58" borderId="13" applyNumberFormat="0" applyAlignment="0" applyProtection="0"/>
    <xf numFmtId="0" fontId="36" fillId="0" borderId="21" applyNumberFormat="0" applyFill="0" applyAlignment="0" applyProtection="0"/>
    <xf numFmtId="0" fontId="24" fillId="58"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1" fillId="45" borderId="13"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24" fillId="58" borderId="13" applyNumberForma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4" fillId="58" borderId="13"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4" fillId="58" borderId="13" applyNumberFormat="0" applyAlignment="0" applyProtection="0"/>
    <xf numFmtId="0" fontId="31" fillId="45" borderId="13" applyNumberFormat="0" applyAlignment="0" applyProtection="0"/>
    <xf numFmtId="0" fontId="34" fillId="58" borderId="20" applyNumberFormat="0" applyAlignment="0" applyProtection="0"/>
    <xf numFmtId="0" fontId="34" fillId="58" borderId="20" applyNumberFormat="0" applyAlignment="0" applyProtection="0"/>
    <xf numFmtId="0" fontId="31" fillId="45" borderId="13"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24" fillId="5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19"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19"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1" fillId="45" borderId="13" applyNumberFormat="0" applyAlignment="0" applyProtection="0"/>
    <xf numFmtId="0" fontId="19"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24" fillId="58"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19"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19"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19"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1" fillId="45" borderId="13" applyNumberForma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1" fillId="45"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24" fillId="58" borderId="13" applyNumberFormat="0" applyAlignment="0" applyProtection="0"/>
    <xf numFmtId="0" fontId="24" fillId="58" borderId="13" applyNumberFormat="0" applyAlignment="0" applyProtection="0"/>
    <xf numFmtId="0" fontId="34" fillId="58" borderId="20" applyNumberFormat="0" applyAlignment="0" applyProtection="0"/>
    <xf numFmtId="0" fontId="34" fillId="58" borderId="20" applyNumberFormat="0" applyAlignment="0" applyProtection="0"/>
    <xf numFmtId="0" fontId="24" fillId="58"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24" fillId="58" borderId="13" applyNumberFormat="0" applyAlignment="0" applyProtection="0"/>
    <xf numFmtId="0" fontId="24" fillId="58" borderId="13" applyNumberFormat="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24" fillId="58" borderId="13" applyNumberFormat="0" applyAlignment="0" applyProtection="0"/>
    <xf numFmtId="0" fontId="34" fillId="58" borderId="20" applyNumberFormat="0" applyAlignment="0" applyProtection="0"/>
    <xf numFmtId="0" fontId="34" fillId="58" borderId="20" applyNumberFormat="0" applyAlignment="0" applyProtection="0"/>
    <xf numFmtId="0" fontId="24" fillId="58" borderId="13" applyNumberFormat="0" applyAlignment="0" applyProtection="0"/>
    <xf numFmtId="0" fontId="31" fillId="45"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19"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1" fillId="45" borderId="13" applyNumberFormat="0" applyAlignment="0" applyProtection="0"/>
    <xf numFmtId="0" fontId="34" fillId="58" borderId="20"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19"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19"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19"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1" fillId="45" borderId="13" applyNumberFormat="0" applyAlignment="0" applyProtection="0"/>
    <xf numFmtId="0" fontId="19" fillId="61" borderId="19" applyNumberFormat="0" applyFont="0" applyAlignment="0" applyProtection="0"/>
    <xf numFmtId="0" fontId="34" fillId="58" borderId="20" applyNumberFormat="0" applyAlignment="0" applyProtection="0"/>
    <xf numFmtId="0" fontId="19"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19"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24" fillId="58"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19"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19" fillId="61" borderId="19" applyNumberFormat="0" applyFont="0" applyAlignment="0" applyProtection="0"/>
    <xf numFmtId="0" fontId="19"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24" fillId="58"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19" fillId="61" borderId="19" applyNumberFormat="0" applyFont="0" applyAlignment="0" applyProtection="0"/>
    <xf numFmtId="0" fontId="24" fillId="58" borderId="13"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34" fillId="58" borderId="20" applyNumberFormat="0" applyAlignment="0" applyProtection="0"/>
    <xf numFmtId="0" fontId="24" fillId="58" borderId="13"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36" fillId="0" borderId="21" applyNumberFormat="0" applyFill="0" applyAlignment="0" applyProtection="0"/>
    <xf numFmtId="0" fontId="24" fillId="58" borderId="13" applyNumberFormat="0" applyAlignment="0" applyProtection="0"/>
    <xf numFmtId="0" fontId="24" fillId="58" borderId="13" applyNumberFormat="0" applyAlignment="0" applyProtection="0"/>
    <xf numFmtId="0" fontId="34" fillId="58" borderId="20" applyNumberFormat="0" applyAlignment="0" applyProtection="0"/>
    <xf numFmtId="0" fontId="24" fillId="58" borderId="13" applyNumberFormat="0" applyAlignment="0" applyProtection="0"/>
    <xf numFmtId="0" fontId="31" fillId="45" borderId="13" applyNumberFormat="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34" fillId="58" borderId="20" applyNumberFormat="0" applyAlignment="0" applyProtection="0"/>
    <xf numFmtId="0" fontId="34" fillId="58" borderId="20" applyNumberFormat="0" applyAlignment="0" applyProtection="0"/>
    <xf numFmtId="0" fontId="31" fillId="45" borderId="13" applyNumberFormat="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1" fillId="45" borderId="13" applyNumberFormat="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19"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24" fillId="58" borderId="13" applyNumberFormat="0" applyAlignment="0" applyProtection="0"/>
    <xf numFmtId="0" fontId="36" fillId="0" borderId="21" applyNumberFormat="0" applyFill="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24" fillId="58" borderId="13" applyNumberForma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31" fillId="45"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24" fillId="58" borderId="13" applyNumberFormat="0" applyAlignment="0" applyProtection="0"/>
    <xf numFmtId="0" fontId="19" fillId="61" borderId="19" applyNumberFormat="0" applyFont="0" applyAlignment="0" applyProtection="0"/>
    <xf numFmtId="0" fontId="19"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31" fillId="45"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34" fillId="58" borderId="20" applyNumberFormat="0" applyAlignment="0" applyProtection="0"/>
    <xf numFmtId="0" fontId="24" fillId="58"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19"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19"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24" fillId="58" borderId="13" applyNumberFormat="0" applyAlignment="0" applyProtection="0"/>
    <xf numFmtId="0" fontId="34" fillId="58" borderId="20" applyNumberFormat="0" applyAlignment="0" applyProtection="0"/>
    <xf numFmtId="0" fontId="31" fillId="45" borderId="13"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24" fillId="58"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24" fillId="58" borderId="13" applyNumberFormat="0" applyAlignment="0" applyProtection="0"/>
    <xf numFmtId="0" fontId="19"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19"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24" fillId="58"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24" fillId="58" borderId="13" applyNumberFormat="0" applyAlignment="0" applyProtection="0"/>
    <xf numFmtId="0" fontId="34" fillId="58" borderId="20" applyNumberFormat="0" applyAlignment="0" applyProtection="0"/>
    <xf numFmtId="0" fontId="24" fillId="58"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19"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34" fillId="58" borderId="20" applyNumberFormat="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19"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19"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24" fillId="58" borderId="13"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24" fillId="58"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24" fillId="58" borderId="13" applyNumberFormat="0" applyAlignment="0" applyProtection="0"/>
    <xf numFmtId="0" fontId="19"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24" fillId="58"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24" fillId="58" borderId="13" applyNumberFormat="0" applyAlignment="0" applyProtection="0"/>
    <xf numFmtId="0" fontId="19"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19"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24" fillId="58" borderId="13" applyNumberForma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24" fillId="58"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24" fillId="58"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31" fillId="45" borderId="13"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24" fillId="58"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24" fillId="58" borderId="13" applyNumberFormat="0" applyAlignment="0" applyProtection="0"/>
    <xf numFmtId="0" fontId="31" fillId="45"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24" fillId="58"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34" fillId="58" borderId="20"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31" fillId="45" borderId="13"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36" fillId="0" borderId="21" applyNumberFormat="0" applyFill="0" applyAlignment="0" applyProtection="0"/>
    <xf numFmtId="0" fontId="24" fillId="58"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24" fillId="58" borderId="13" applyNumberFormat="0" applyAlignment="0" applyProtection="0"/>
    <xf numFmtId="0" fontId="34" fillId="58" borderId="20" applyNumberFormat="0" applyAlignment="0" applyProtection="0"/>
    <xf numFmtId="0" fontId="24" fillId="58"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24" fillId="58" borderId="13"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31" fillId="45" borderId="13" applyNumberFormat="0" applyAlignment="0" applyProtection="0"/>
    <xf numFmtId="0" fontId="31" fillId="45" borderId="13" applyNumberFormat="0" applyAlignment="0" applyProtection="0"/>
    <xf numFmtId="0" fontId="31" fillId="45" borderId="13" applyNumberFormat="0" applyAlignment="0" applyProtection="0"/>
    <xf numFmtId="0" fontId="24" fillId="58" borderId="13" applyNumberFormat="0" applyAlignment="0" applyProtection="0"/>
    <xf numFmtId="0" fontId="34" fillId="58" borderId="20" applyNumberFormat="0" applyAlignment="0" applyProtection="0"/>
    <xf numFmtId="0" fontId="34" fillId="58" borderId="20"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24" fillId="58"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19"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19" fillId="61" borderId="19" applyNumberFormat="0" applyFont="0" applyAlignment="0" applyProtection="0"/>
    <xf numFmtId="0" fontId="19"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19" fillId="61" borderId="19" applyNumberFormat="0" applyFont="0" applyAlignment="0" applyProtection="0"/>
    <xf numFmtId="0" fontId="31" fillId="45" borderId="13" applyNumberFormat="0" applyAlignment="0" applyProtection="0"/>
    <xf numFmtId="0" fontId="19"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19" fillId="61" borderId="19" applyNumberFormat="0" applyFont="0" applyAlignment="0" applyProtection="0"/>
    <xf numFmtId="0" fontId="34" fillId="58" borderId="20" applyNumberFormat="0" applyAlignment="0" applyProtection="0"/>
    <xf numFmtId="0" fontId="24" fillId="58" borderId="13"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4" fillId="58" borderId="20"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24" fillId="58" borderId="13" applyNumberFormat="0" applyAlignment="0" applyProtection="0"/>
    <xf numFmtId="0" fontId="31" fillId="45"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24" fillId="58"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34" fillId="58" borderId="20"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1" fillId="45"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19"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31" fillId="45" borderId="13" applyNumberFormat="0" applyAlignment="0" applyProtection="0"/>
    <xf numFmtId="0" fontId="34" fillId="58" borderId="20" applyNumberFormat="0" applyAlignment="0" applyProtection="0"/>
    <xf numFmtId="0" fontId="24" fillId="5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24" fillId="5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24" fillId="58"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31" fillId="45" borderId="13"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24" fillId="58"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19"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34" fillId="58" borderId="20" applyNumberFormat="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24" fillId="58" borderId="13" applyNumberFormat="0" applyAlignment="0" applyProtection="0"/>
    <xf numFmtId="0" fontId="19" fillId="61" borderId="19" applyNumberFormat="0" applyFont="0" applyAlignment="0" applyProtection="0"/>
    <xf numFmtId="0" fontId="19"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19"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34" fillId="58" borderId="20" applyNumberFormat="0" applyAlignment="0" applyProtection="0"/>
    <xf numFmtId="0" fontId="31" fillId="45" borderId="13" applyNumberForma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24" fillId="58" borderId="13" applyNumberFormat="0" applyAlignment="0" applyProtection="0"/>
    <xf numFmtId="0" fontId="24" fillId="58"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19"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24" fillId="58"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24" fillId="58" borderId="13" applyNumberFormat="0" applyAlignment="0" applyProtection="0"/>
    <xf numFmtId="0" fontId="34" fillId="58" borderId="20" applyNumberFormat="0" applyAlignment="0" applyProtection="0"/>
    <xf numFmtId="0" fontId="24" fillId="58" borderId="13" applyNumberForma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4" fillId="58" borderId="20" applyNumberFormat="0" applyAlignment="0" applyProtection="0"/>
    <xf numFmtId="0" fontId="19" fillId="61" borderId="19" applyNumberFormat="0" applyFont="0" applyAlignment="0" applyProtection="0"/>
    <xf numFmtId="0" fontId="24" fillId="58"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1" fillId="45" borderId="13" applyNumberFormat="0" applyAlignment="0" applyProtection="0"/>
    <xf numFmtId="0" fontId="31" fillId="45" borderId="13" applyNumberFormat="0" applyAlignment="0" applyProtection="0"/>
    <xf numFmtId="0" fontId="31" fillId="45"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34" fillId="58" borderId="20" applyNumberFormat="0" applyAlignment="0" applyProtection="0"/>
    <xf numFmtId="0" fontId="24" fillId="58" borderId="13" applyNumberFormat="0" applyAlignment="0" applyProtection="0"/>
    <xf numFmtId="0" fontId="24" fillId="58" borderId="13" applyNumberFormat="0" applyAlignment="0" applyProtection="0"/>
    <xf numFmtId="0" fontId="24" fillId="58" borderId="13"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31" fillId="45" borderId="13" applyNumberFormat="0" applyAlignment="0" applyProtection="0"/>
    <xf numFmtId="0" fontId="24" fillId="58"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19"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36" fillId="0" borderId="21" applyNumberFormat="0" applyFill="0" applyAlignment="0" applyProtection="0"/>
    <xf numFmtId="0" fontId="24" fillId="58"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24" fillId="58" borderId="13" applyNumberFormat="0" applyAlignment="0" applyProtection="0"/>
    <xf numFmtId="0" fontId="19"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31" fillId="45" borderId="13" applyNumberFormat="0" applyAlignment="0" applyProtection="0"/>
    <xf numFmtId="0" fontId="31" fillId="45" borderId="13" applyNumberFormat="0" applyAlignment="0" applyProtection="0"/>
    <xf numFmtId="0" fontId="31" fillId="45"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24" fillId="58"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24" fillId="58" borderId="13" applyNumberFormat="0" applyAlignment="0" applyProtection="0"/>
    <xf numFmtId="0" fontId="31" fillId="45" borderId="13" applyNumberFormat="0" applyAlignment="0" applyProtection="0"/>
    <xf numFmtId="0" fontId="34" fillId="58" borderId="20"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24" fillId="58"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4" fillId="58" borderId="20" applyNumberForma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24" fillId="58" borderId="13" applyNumberFormat="0" applyAlignment="0" applyProtection="0"/>
    <xf numFmtId="0" fontId="34" fillId="58" borderId="20" applyNumberFormat="0" applyAlignment="0" applyProtection="0"/>
    <xf numFmtId="0" fontId="24" fillId="58" borderId="13"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24" fillId="58" borderId="13" applyNumberFormat="0" applyAlignment="0" applyProtection="0"/>
    <xf numFmtId="0" fontId="31" fillId="45" borderId="13"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19"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34" fillId="58" borderId="20" applyNumberFormat="0" applyAlignment="0" applyProtection="0"/>
    <xf numFmtId="0" fontId="24" fillId="58" borderId="13" applyNumberForma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19"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24" fillId="58" borderId="13" applyNumberFormat="0" applyAlignment="0" applyProtection="0"/>
    <xf numFmtId="0" fontId="19"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24" fillId="58"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1" fillId="45"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4" fillId="58" borderId="13"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19" fillId="61" borderId="19" applyNumberFormat="0" applyFont="0" applyAlignment="0" applyProtection="0"/>
    <xf numFmtId="0" fontId="19"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31" fillId="45" borderId="13"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24" fillId="58" borderId="13"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19"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1" fillId="45" borderId="13" applyNumberFormat="0" applyAlignment="0" applyProtection="0"/>
    <xf numFmtId="0" fontId="34" fillId="58" borderId="20" applyNumberFormat="0" applyAlignment="0" applyProtection="0"/>
    <xf numFmtId="0" fontId="31" fillId="45" borderId="13"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24" fillId="58" borderId="13" applyNumberFormat="0" applyAlignment="0" applyProtection="0"/>
    <xf numFmtId="0" fontId="19"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31" fillId="45" borderId="13" applyNumberFormat="0" applyAlignment="0" applyProtection="0"/>
    <xf numFmtId="0" fontId="31" fillId="45"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31" fillId="45" borderId="13" applyNumberFormat="0" applyAlignment="0" applyProtection="0"/>
    <xf numFmtId="0" fontId="34" fillId="58" borderId="20" applyNumberFormat="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1" fillId="45" borderId="13" applyNumberFormat="0" applyAlignment="0" applyProtection="0"/>
    <xf numFmtId="0" fontId="24" fillId="58" borderId="13" applyNumberFormat="0" applyAlignment="0" applyProtection="0"/>
    <xf numFmtId="0" fontId="34" fillId="58" borderId="20" applyNumberFormat="0" applyAlignment="0" applyProtection="0"/>
    <xf numFmtId="0" fontId="24" fillId="58"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24" fillId="58"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24" fillId="58"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34" fillId="58" borderId="20" applyNumberFormat="0" applyAlignment="0" applyProtection="0"/>
    <xf numFmtId="0" fontId="31" fillId="45"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19"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4" fillId="58"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31" fillId="45" borderId="13" applyNumberFormat="0" applyAlignment="0" applyProtection="0"/>
    <xf numFmtId="0" fontId="34" fillId="58" borderId="20"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24" fillId="58"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24" fillId="58" borderId="13" applyNumberFormat="0" applyAlignment="0" applyProtection="0"/>
    <xf numFmtId="0" fontId="19"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34" fillId="58" borderId="20" applyNumberFormat="0" applyAlignment="0" applyProtection="0"/>
    <xf numFmtId="0" fontId="19"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19"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4" fillId="58" borderId="20"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19"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19" fillId="61" borderId="19" applyNumberFormat="0" applyFont="0" applyAlignment="0" applyProtection="0"/>
    <xf numFmtId="0" fontId="34" fillId="58" borderId="20" applyNumberFormat="0" applyAlignment="0" applyProtection="0"/>
    <xf numFmtId="0" fontId="24" fillId="58" borderId="13" applyNumberFormat="0" applyAlignment="0" applyProtection="0"/>
    <xf numFmtId="0" fontId="31" fillId="45" borderId="13" applyNumberFormat="0" applyAlignment="0" applyProtection="0"/>
    <xf numFmtId="0" fontId="19"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1" fillId="45" borderId="13" applyNumberFormat="0" applyAlignment="0" applyProtection="0"/>
    <xf numFmtId="0" fontId="34" fillId="58" borderId="20" applyNumberFormat="0" applyAlignment="0" applyProtection="0"/>
    <xf numFmtId="0" fontId="34" fillId="58" borderId="20" applyNumberFormat="0" applyAlignment="0" applyProtection="0"/>
    <xf numFmtId="0" fontId="31" fillId="45" borderId="13"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19"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34" fillId="58" borderId="20" applyNumberFormat="0" applyAlignment="0" applyProtection="0"/>
    <xf numFmtId="0" fontId="31" fillId="45" borderId="13"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24" fillId="58" borderId="13" applyNumberFormat="0" applyAlignment="0" applyProtection="0"/>
    <xf numFmtId="0" fontId="24" fillId="58" borderId="13" applyNumberFormat="0" applyAlignment="0" applyProtection="0"/>
    <xf numFmtId="0" fontId="34" fillId="58" borderId="20"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19"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31" fillId="45"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1" fillId="45" borderId="13" applyNumberFormat="0" applyAlignment="0" applyProtection="0"/>
    <xf numFmtId="0" fontId="31" fillId="45" borderId="13" applyNumberFormat="0" applyAlignment="0" applyProtection="0"/>
    <xf numFmtId="0" fontId="19"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4" fillId="58"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1" fillId="45" borderId="13" applyNumberFormat="0" applyAlignment="0" applyProtection="0"/>
    <xf numFmtId="0" fontId="24" fillId="58" borderId="13" applyNumberFormat="0" applyAlignment="0" applyProtection="0"/>
    <xf numFmtId="0" fontId="19" fillId="61" borderId="19" applyNumberFormat="0" applyFont="0" applyAlignment="0" applyProtection="0"/>
    <xf numFmtId="0" fontId="19" fillId="61" borderId="19" applyNumberFormat="0" applyFon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19" fillId="61" borderId="19" applyNumberFormat="0" applyFont="0" applyAlignment="0" applyProtection="0"/>
    <xf numFmtId="0" fontId="34" fillId="58" borderId="20" applyNumberFormat="0" applyAlignment="0" applyProtection="0"/>
    <xf numFmtId="0" fontId="19"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24" fillId="58"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24" fillId="58" borderId="13" applyNumberFormat="0" applyAlignment="0" applyProtection="0"/>
    <xf numFmtId="0" fontId="19"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24" fillId="58" borderId="13" applyNumberFormat="0" applyAlignment="0" applyProtection="0"/>
    <xf numFmtId="0" fontId="24" fillId="58" borderId="13"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19"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4" fillId="58"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1" fillId="45"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19"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31" fillId="45" borderId="13" applyNumberFormat="0" applyAlignment="0" applyProtection="0"/>
    <xf numFmtId="0" fontId="34" fillId="58" borderId="20" applyNumberFormat="0" applyAlignment="0" applyProtection="0"/>
    <xf numFmtId="0" fontId="31" fillId="45" borderId="13" applyNumberFormat="0" applyAlignment="0" applyProtection="0"/>
    <xf numFmtId="0" fontId="34" fillId="58" borderId="20" applyNumberFormat="0" applyAlignment="0" applyProtection="0"/>
    <xf numFmtId="0" fontId="31" fillId="45" borderId="13" applyNumberFormat="0" applyAlignment="0" applyProtection="0"/>
    <xf numFmtId="0" fontId="34" fillId="58" borderId="20" applyNumberFormat="0" applyAlignment="0" applyProtection="0"/>
    <xf numFmtId="0" fontId="19"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24" fillId="58"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24" fillId="58" borderId="13" applyNumberFormat="0" applyAlignment="0" applyProtection="0"/>
    <xf numFmtId="0" fontId="24" fillId="58"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34" fillId="58" borderId="20" applyNumberFormat="0" applyAlignment="0" applyProtection="0"/>
    <xf numFmtId="0" fontId="31" fillId="45" borderId="13" applyNumberFormat="0" applyAlignment="0" applyProtection="0"/>
    <xf numFmtId="0" fontId="31" fillId="45"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1" fillId="45" borderId="13" applyNumberFormat="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1" fillId="45" borderId="13" applyNumberFormat="0" applyAlignment="0" applyProtection="0"/>
    <xf numFmtId="0" fontId="24" fillId="58" borderId="13" applyNumberFormat="0" applyAlignment="0" applyProtection="0"/>
    <xf numFmtId="0" fontId="19" fillId="61" borderId="19" applyNumberFormat="0" applyFont="0" applyAlignment="0" applyProtection="0"/>
    <xf numFmtId="0" fontId="24" fillId="58"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19"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19"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19"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4" fillId="58" borderId="20" applyNumberFormat="0" applyAlignment="0" applyProtection="0"/>
    <xf numFmtId="0" fontId="19"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24" fillId="58" borderId="13" applyNumberFormat="0" applyAlignment="0" applyProtection="0"/>
    <xf numFmtId="0" fontId="19"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34" fillId="58" borderId="20" applyNumberFormat="0" applyAlignment="0" applyProtection="0"/>
    <xf numFmtId="0" fontId="31" fillId="45" borderId="13" applyNumberFormat="0" applyAlignment="0" applyProtection="0"/>
    <xf numFmtId="0" fontId="34" fillId="58" borderId="20" applyNumberFormat="0" applyAlignment="0" applyProtection="0"/>
    <xf numFmtId="0" fontId="24" fillId="58" borderId="13" applyNumberFormat="0" applyAlignment="0" applyProtection="0"/>
    <xf numFmtId="0" fontId="34" fillId="58" borderId="20" applyNumberFormat="0" applyAlignment="0" applyProtection="0"/>
    <xf numFmtId="0" fontId="24" fillId="58" borderId="13" applyNumberFormat="0" applyAlignment="0" applyProtection="0"/>
    <xf numFmtId="0" fontId="31" fillId="45" borderId="13" applyNumberFormat="0" applyAlignment="0" applyProtection="0"/>
    <xf numFmtId="0" fontId="36" fillId="0" borderId="21" applyNumberFormat="0" applyFill="0" applyAlignment="0" applyProtection="0"/>
    <xf numFmtId="0" fontId="24" fillId="58"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31" fillId="45" borderId="13"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24" fillId="58"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24" fillId="5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1" fillId="45" borderId="13" applyNumberFormat="0" applyAlignment="0" applyProtection="0"/>
    <xf numFmtId="0" fontId="34" fillId="58" borderId="20" applyNumberFormat="0" applyAlignment="0" applyProtection="0"/>
    <xf numFmtId="0" fontId="24" fillId="58"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1" fillId="45" borderId="13" applyNumberFormat="0" applyAlignment="0" applyProtection="0"/>
    <xf numFmtId="0" fontId="19"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19"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19"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1" fillId="45"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34" fillId="58" borderId="20" applyNumberFormat="0" applyAlignment="0" applyProtection="0"/>
    <xf numFmtId="0" fontId="31" fillId="45" borderId="13"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24" fillId="58" borderId="13" applyNumberFormat="0" applyAlignment="0" applyProtection="0"/>
    <xf numFmtId="0" fontId="19"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1" fillId="45" borderId="13" applyNumberFormat="0" applyAlignment="0" applyProtection="0"/>
    <xf numFmtId="0" fontId="19"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24" fillId="58"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19" fillId="61" borderId="19" applyNumberFormat="0" applyFont="0" applyAlignment="0" applyProtection="0"/>
    <xf numFmtId="0" fontId="24" fillId="58" borderId="13"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34" fillId="58" borderId="20"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1" fillId="45" borderId="13"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4" fillId="58" borderId="13" applyNumberFormat="0" applyAlignment="0" applyProtection="0"/>
    <xf numFmtId="0" fontId="19"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1" fillId="45"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24" fillId="5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1" fillId="45"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36" fillId="0" borderId="21" applyNumberFormat="0" applyFill="0" applyAlignment="0" applyProtection="0"/>
    <xf numFmtId="0" fontId="24" fillId="58" borderId="13" applyNumberFormat="0" applyAlignment="0" applyProtection="0"/>
    <xf numFmtId="0" fontId="19"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1" fillId="45" borderId="13" applyNumberFormat="0" applyAlignment="0" applyProtection="0"/>
    <xf numFmtId="0" fontId="34" fillId="58" borderId="20" applyNumberFormat="0" applyAlignment="0" applyProtection="0"/>
    <xf numFmtId="0" fontId="31" fillId="45" borderId="13" applyNumberFormat="0" applyAlignment="0" applyProtection="0"/>
    <xf numFmtId="0" fontId="34" fillId="58" borderId="20" applyNumberFormat="0" applyAlignment="0" applyProtection="0"/>
    <xf numFmtId="0" fontId="31" fillId="45"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19"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1" fillId="45" borderId="13"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19"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34" fillId="58" borderId="20"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24" fillId="58" borderId="13" applyNumberFormat="0" applyAlignment="0" applyProtection="0"/>
    <xf numFmtId="0" fontId="19"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24" fillId="58" borderId="13" applyNumberForma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24" fillId="58" borderId="13" applyNumberFormat="0" applyAlignment="0" applyProtection="0"/>
    <xf numFmtId="0" fontId="24" fillId="58"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34" fillId="58" borderId="20" applyNumberFormat="0" applyAlignment="0" applyProtection="0"/>
    <xf numFmtId="0" fontId="19" fillId="61" borderId="19" applyNumberFormat="0" applyFon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34" fillId="58" borderId="20" applyNumberFormat="0" applyAlignment="0" applyProtection="0"/>
    <xf numFmtId="0" fontId="24" fillId="58"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4" fillId="58"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34" fillId="58" borderId="20"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24" fillId="5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19"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24" fillId="58"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1" fillId="45" borderId="13" applyNumberFormat="0" applyAlignment="0" applyProtection="0"/>
    <xf numFmtId="0" fontId="31" fillId="45"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19"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31" fillId="45" borderId="13" applyNumberFormat="0" applyAlignment="0" applyProtection="0"/>
    <xf numFmtId="0" fontId="19"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19" fillId="61" borderId="19" applyNumberFormat="0" applyFont="0" applyAlignment="0" applyProtection="0"/>
    <xf numFmtId="0" fontId="19" fillId="61" borderId="19" applyNumberFormat="0" applyFon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4" fillId="58" borderId="20" applyNumberFormat="0" applyAlignment="0" applyProtection="0"/>
    <xf numFmtId="0" fontId="24" fillId="58"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34" fillId="58" borderId="20" applyNumberFormat="0" applyAlignment="0" applyProtection="0"/>
    <xf numFmtId="0" fontId="31" fillId="45" borderId="13" applyNumberFormat="0" applyAlignment="0" applyProtection="0"/>
    <xf numFmtId="0" fontId="19"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19"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1" fillId="45"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31" fillId="45"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4" fillId="58" borderId="20"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19"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1" fillId="45"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4" fillId="58" borderId="13" applyNumberForma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24" fillId="58" borderId="13" applyNumberFormat="0" applyAlignment="0" applyProtection="0"/>
    <xf numFmtId="0" fontId="36" fillId="0" borderId="21" applyNumberFormat="0" applyFill="0" applyAlignment="0" applyProtection="0"/>
    <xf numFmtId="0" fontId="24" fillId="58"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1" fillId="45" borderId="13" applyNumberFormat="0" applyAlignment="0" applyProtection="0"/>
    <xf numFmtId="0" fontId="19"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24" fillId="58"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1" fillId="45"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31" fillId="45"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24" fillId="58"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4" fillId="58" borderId="13" applyNumberFormat="0" applyAlignment="0" applyProtection="0"/>
    <xf numFmtId="0" fontId="24" fillId="58" borderId="13" applyNumberFormat="0" applyAlignment="0" applyProtection="0"/>
    <xf numFmtId="0" fontId="34" fillId="58" borderId="20" applyNumberFormat="0" applyAlignment="0" applyProtection="0"/>
    <xf numFmtId="0" fontId="34" fillId="58" borderId="20" applyNumberFormat="0" applyAlignment="0" applyProtection="0"/>
    <xf numFmtId="0" fontId="24" fillId="58" borderId="13" applyNumberFormat="0" applyAlignment="0" applyProtection="0"/>
    <xf numFmtId="0" fontId="19" fillId="61" borderId="19" applyNumberFormat="0" applyFont="0" applyAlignment="0" applyProtection="0"/>
    <xf numFmtId="0" fontId="31" fillId="45" borderId="13" applyNumberFormat="0" applyAlignment="0" applyProtection="0"/>
    <xf numFmtId="0" fontId="31" fillId="45" borderId="13"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24" fillId="58"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24" fillId="58"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34" fillId="58" borderId="20" applyNumberFormat="0" applyAlignment="0" applyProtection="0"/>
    <xf numFmtId="0" fontId="19"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1" fillId="45" borderId="13" applyNumberFormat="0" applyAlignment="0" applyProtection="0"/>
    <xf numFmtId="0" fontId="24" fillId="58"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4" fillId="58" borderId="20"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36" fillId="0" borderId="21" applyNumberFormat="0" applyFill="0" applyAlignment="0" applyProtection="0"/>
    <xf numFmtId="0" fontId="24" fillId="58" borderId="13" applyNumberFormat="0" applyAlignment="0" applyProtection="0"/>
    <xf numFmtId="0" fontId="34" fillId="58" borderId="20" applyNumberFormat="0" applyAlignment="0" applyProtection="0"/>
    <xf numFmtId="0" fontId="31" fillId="45" borderId="13" applyNumberFormat="0" applyAlignment="0" applyProtection="0"/>
    <xf numFmtId="0" fontId="31" fillId="45"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24" fillId="58" borderId="13" applyNumberFormat="0" applyAlignment="0" applyProtection="0"/>
    <xf numFmtId="0" fontId="24" fillId="58" borderId="13"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24" fillId="58"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31" fillId="45" borderId="13" applyNumberFormat="0" applyAlignment="0" applyProtection="0"/>
    <xf numFmtId="0" fontId="34" fillId="58" borderId="20" applyNumberFormat="0" applyAlignment="0" applyProtection="0"/>
    <xf numFmtId="0" fontId="19"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24" fillId="58" borderId="13"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1" fillId="45" borderId="13" applyNumberFormat="0" applyAlignment="0" applyProtection="0"/>
    <xf numFmtId="0" fontId="31" fillId="45" borderId="13" applyNumberFormat="0" applyAlignment="0" applyProtection="0"/>
    <xf numFmtId="0" fontId="34" fillId="58" borderId="20" applyNumberFormat="0" applyAlignment="0" applyProtection="0"/>
    <xf numFmtId="0" fontId="24" fillId="58"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4" fillId="58"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19"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4" fillId="58" borderId="20"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19"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34" fillId="58" borderId="20" applyNumberFormat="0" applyAlignment="0" applyProtection="0"/>
    <xf numFmtId="0" fontId="34" fillId="58" borderId="20" applyNumberFormat="0" applyAlignment="0" applyProtection="0"/>
    <xf numFmtId="0" fontId="24" fillId="58"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19"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19"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1" fillId="45" borderId="13" applyNumberFormat="0" applyAlignment="0" applyProtection="0"/>
    <xf numFmtId="0" fontId="31" fillId="45" borderId="13" applyNumberFormat="0" applyAlignment="0" applyProtection="0"/>
    <xf numFmtId="0" fontId="19"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1" fillId="45" borderId="13" applyNumberFormat="0" applyAlignment="0" applyProtection="0"/>
    <xf numFmtId="0" fontId="34" fillId="58" borderId="20" applyNumberFormat="0" applyAlignment="0" applyProtection="0"/>
    <xf numFmtId="0" fontId="24" fillId="58"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24" fillId="58" borderId="13" applyNumberFormat="0" applyAlignment="0" applyProtection="0"/>
    <xf numFmtId="0" fontId="24" fillId="58" borderId="13" applyNumberFormat="0" applyAlignment="0" applyProtection="0"/>
    <xf numFmtId="0" fontId="24" fillId="58" borderId="13" applyNumberFormat="0" applyAlignment="0" applyProtection="0"/>
    <xf numFmtId="0" fontId="19" fillId="61" borderId="19" applyNumberFormat="0" applyFont="0" applyAlignment="0" applyProtection="0"/>
    <xf numFmtId="0" fontId="19" fillId="61" borderId="19" applyNumberFormat="0" applyFont="0" applyAlignment="0" applyProtection="0"/>
    <xf numFmtId="0" fontId="24" fillId="58" borderId="13" applyNumberFormat="0" applyAlignment="0" applyProtection="0"/>
    <xf numFmtId="0" fontId="19" fillId="61" borderId="19" applyNumberFormat="0" applyFont="0" applyAlignment="0" applyProtection="0"/>
    <xf numFmtId="0" fontId="34" fillId="58" borderId="20" applyNumberFormat="0" applyAlignment="0" applyProtection="0"/>
    <xf numFmtId="0" fontId="24" fillId="58"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1" fillId="45"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34" fillId="58" borderId="20"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24" fillId="58" borderId="13" applyNumberFormat="0" applyAlignment="0" applyProtection="0"/>
    <xf numFmtId="0" fontId="34" fillId="58" borderId="20" applyNumberFormat="0" applyAlignment="0" applyProtection="0"/>
    <xf numFmtId="0" fontId="24" fillId="58"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34" fillId="58" borderId="20"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19"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19"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24" fillId="58" borderId="13" applyNumberFormat="0" applyAlignment="0" applyProtection="0"/>
    <xf numFmtId="0" fontId="34" fillId="58" borderId="20" applyNumberFormat="0" applyAlignment="0" applyProtection="0"/>
    <xf numFmtId="0" fontId="34" fillId="58" borderId="20" applyNumberFormat="0" applyAlignment="0" applyProtection="0"/>
    <xf numFmtId="0" fontId="24" fillId="58" borderId="13"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31" fillId="45"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24" fillId="58" borderId="13" applyNumberFormat="0" applyAlignment="0" applyProtection="0"/>
    <xf numFmtId="0" fontId="19"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19" fillId="61" borderId="19" applyNumberFormat="0" applyFon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31" fillId="45" borderId="13" applyNumberFormat="0" applyAlignment="0" applyProtection="0"/>
    <xf numFmtId="0" fontId="19"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31" fillId="45"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19" fillId="61" borderId="19" applyNumberFormat="0" applyFon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24" fillId="58" borderId="13"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6" fillId="0" borderId="21" applyNumberFormat="0" applyFill="0" applyAlignment="0" applyProtection="0"/>
    <xf numFmtId="0" fontId="24" fillId="58" borderId="13"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4" fillId="58"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19"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1" fillId="45"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1" fillId="45"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1" fillId="45" borderId="13" applyNumberFormat="0" applyAlignment="0" applyProtection="0"/>
    <xf numFmtId="0" fontId="24" fillId="58" borderId="13" applyNumberForma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31" fillId="45"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4" fillId="58"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34" fillId="58" borderId="20" applyNumberFormat="0" applyAlignment="0" applyProtection="0"/>
    <xf numFmtId="0" fontId="24" fillId="58"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19"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24" fillId="58" borderId="13" applyNumberFormat="0" applyAlignment="0" applyProtection="0"/>
    <xf numFmtId="0" fontId="19"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31" fillId="45" borderId="13" applyNumberFormat="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24" fillId="58" borderId="13" applyNumberFormat="0" applyAlignment="0" applyProtection="0"/>
    <xf numFmtId="0" fontId="19"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34" fillId="58" borderId="20" applyNumberFormat="0" applyAlignment="0" applyProtection="0"/>
    <xf numFmtId="0" fontId="34" fillId="58" borderId="20" applyNumberFormat="0" applyAlignment="0" applyProtection="0"/>
    <xf numFmtId="0" fontId="19"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1" fillId="45" borderId="13"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24" fillId="58" borderId="13" applyNumberFormat="0" applyAlignment="0" applyProtection="0"/>
    <xf numFmtId="0" fontId="24" fillId="58" borderId="13" applyNumberFormat="0" applyAlignment="0" applyProtection="0"/>
    <xf numFmtId="0" fontId="19"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19"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34" fillId="58" borderId="20" applyNumberFormat="0" applyAlignment="0" applyProtection="0"/>
    <xf numFmtId="0" fontId="24" fillId="58" borderId="13" applyNumberForma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4" fillId="58" borderId="13"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4" fillId="58" borderId="13"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31" fillId="45" borderId="13" applyNumberFormat="0" applyAlignment="0" applyProtection="0"/>
    <xf numFmtId="0" fontId="31" fillId="45"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19" fillId="61" borderId="19" applyNumberFormat="0" applyFont="0" applyAlignment="0" applyProtection="0"/>
    <xf numFmtId="0" fontId="24" fillId="58"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4" fillId="58" borderId="20" applyNumberFormat="0" applyAlignment="0" applyProtection="0"/>
    <xf numFmtId="0" fontId="24" fillId="58" borderId="13"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1" fillId="45"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31" fillId="45"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24" fillId="58" borderId="13" applyNumberFormat="0" applyAlignment="0" applyProtection="0"/>
    <xf numFmtId="0" fontId="34" fillId="58" borderId="20" applyNumberFormat="0" applyAlignment="0" applyProtection="0"/>
    <xf numFmtId="0" fontId="24" fillId="58"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31" fillId="45" borderId="13" applyNumberFormat="0" applyAlignment="0" applyProtection="0"/>
    <xf numFmtId="0" fontId="34" fillId="58" borderId="20" applyNumberFormat="0" applyAlignment="0" applyProtection="0"/>
    <xf numFmtId="0" fontId="19"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24" fillId="58" borderId="13" applyNumberFormat="0" applyAlignment="0" applyProtection="0"/>
    <xf numFmtId="0" fontId="31" fillId="45"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19"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19"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24" fillId="58" borderId="13" applyNumberFormat="0" applyAlignment="0" applyProtection="0"/>
    <xf numFmtId="0" fontId="34" fillId="58" borderId="20" applyNumberFormat="0" applyAlignment="0" applyProtection="0"/>
    <xf numFmtId="0" fontId="34" fillId="58" borderId="20" applyNumberFormat="0" applyAlignment="0" applyProtection="0"/>
    <xf numFmtId="0" fontId="31" fillId="45" borderId="13" applyNumberFormat="0" applyAlignment="0" applyProtection="0"/>
    <xf numFmtId="0" fontId="34" fillId="58" borderId="20" applyNumberFormat="0" applyAlignment="0" applyProtection="0"/>
    <xf numFmtId="0" fontId="34" fillId="58" borderId="20" applyNumberFormat="0" applyAlignment="0" applyProtection="0"/>
    <xf numFmtId="0" fontId="19"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24" fillId="58"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1" fillId="45"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24" fillId="58" borderId="13" applyNumberFormat="0" applyAlignment="0" applyProtection="0"/>
    <xf numFmtId="0" fontId="19"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24" fillId="58"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24" fillId="58" borderId="13" applyNumberFormat="0" applyAlignment="0" applyProtection="0"/>
    <xf numFmtId="0" fontId="19"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24" fillId="58"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24" fillId="58" borderId="13" applyNumberFormat="0" applyAlignment="0" applyProtection="0"/>
    <xf numFmtId="0" fontId="19"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1" fillId="45"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19"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19"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1" fillId="45" borderId="13" applyNumberFormat="0" applyAlignment="0" applyProtection="0"/>
    <xf numFmtId="0" fontId="19"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24" fillId="58"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19"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19"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19"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1" fillId="45" borderId="13" applyNumberForma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1" fillId="45"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24" fillId="58" borderId="13" applyNumberFormat="0" applyAlignment="0" applyProtection="0"/>
    <xf numFmtId="0" fontId="24" fillId="58" borderId="13" applyNumberFormat="0" applyAlignment="0" applyProtection="0"/>
    <xf numFmtId="0" fontId="34" fillId="58" borderId="20" applyNumberFormat="0" applyAlignment="0" applyProtection="0"/>
    <xf numFmtId="0" fontId="34" fillId="58" borderId="20" applyNumberFormat="0" applyAlignment="0" applyProtection="0"/>
    <xf numFmtId="0" fontId="24" fillId="58"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24" fillId="58" borderId="13" applyNumberFormat="0" applyAlignment="0" applyProtection="0"/>
    <xf numFmtId="0" fontId="24" fillId="58" borderId="13" applyNumberFormat="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24" fillId="58" borderId="13" applyNumberFormat="0" applyAlignment="0" applyProtection="0"/>
    <xf numFmtId="0" fontId="34" fillId="58" borderId="20" applyNumberFormat="0" applyAlignment="0" applyProtection="0"/>
    <xf numFmtId="0" fontId="34" fillId="58" borderId="20" applyNumberFormat="0" applyAlignment="0" applyProtection="0"/>
    <xf numFmtId="0" fontId="24" fillId="58" borderId="13" applyNumberFormat="0" applyAlignment="0" applyProtection="0"/>
    <xf numFmtId="0" fontId="31" fillId="45"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19"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1" fillId="45" borderId="13" applyNumberFormat="0" applyAlignment="0" applyProtection="0"/>
    <xf numFmtId="0" fontId="34" fillId="58" borderId="20"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19"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19"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19"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1" fillId="45" borderId="13"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34" fillId="58" borderId="20" applyNumberFormat="0" applyAlignment="0" applyProtection="0"/>
    <xf numFmtId="0" fontId="19"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19"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24" fillId="58" borderId="13"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24" fillId="58"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19"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19" fillId="61" borderId="19" applyNumberFormat="0" applyFont="0" applyAlignment="0" applyProtection="0"/>
    <xf numFmtId="0" fontId="19"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24" fillId="58"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19" fillId="61" borderId="19" applyNumberFormat="0" applyFont="0" applyAlignment="0" applyProtection="0"/>
    <xf numFmtId="0" fontId="24" fillId="58" borderId="13"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34" fillId="58" borderId="20" applyNumberFormat="0" applyAlignment="0" applyProtection="0"/>
    <xf numFmtId="0" fontId="24" fillId="58" borderId="13"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36" fillId="0" borderId="21" applyNumberFormat="0" applyFill="0" applyAlignment="0" applyProtection="0"/>
    <xf numFmtId="0" fontId="24" fillId="58" borderId="13" applyNumberFormat="0" applyAlignment="0" applyProtection="0"/>
    <xf numFmtId="0" fontId="19"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34" fillId="58" borderId="20" applyNumberFormat="0" applyAlignment="0" applyProtection="0"/>
    <xf numFmtId="0" fontId="24" fillId="58"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1" fillId="45" borderId="13" applyNumberFormat="0" applyAlignment="0" applyProtection="0"/>
    <xf numFmtId="0" fontId="34" fillId="58" borderId="20" applyNumberFormat="0" applyAlignment="0" applyProtection="0"/>
    <xf numFmtId="0" fontId="31" fillId="45"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1" fillId="45" borderId="13" applyNumberFormat="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19"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24" fillId="58" borderId="13" applyNumberFormat="0" applyAlignment="0" applyProtection="0"/>
    <xf numFmtId="0" fontId="36" fillId="0" borderId="21" applyNumberFormat="0" applyFill="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24" fillId="58" borderId="13" applyNumberForma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31" fillId="45" borderId="13" applyNumberFormat="0" applyAlignment="0" applyProtection="0"/>
    <xf numFmtId="0" fontId="34" fillId="58" borderId="20" applyNumberFormat="0" applyAlignment="0" applyProtection="0"/>
    <xf numFmtId="0" fontId="31" fillId="45"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19"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31" fillId="45" borderId="13" applyNumberFormat="0" applyAlignment="0" applyProtection="0"/>
    <xf numFmtId="0" fontId="19"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34" fillId="58" borderId="20" applyNumberFormat="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4" fillId="58" borderId="20" applyNumberForma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19"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1" fillId="45"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24" fillId="58" borderId="13" applyNumberForma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19"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19"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24" fillId="58" borderId="13" applyNumberFormat="0" applyAlignment="0" applyProtection="0"/>
    <xf numFmtId="0" fontId="24" fillId="58" borderId="13" applyNumberFormat="0" applyAlignment="0" applyProtection="0"/>
    <xf numFmtId="0" fontId="34" fillId="58" borderId="20" applyNumberFormat="0" applyAlignment="0" applyProtection="0"/>
    <xf numFmtId="0" fontId="31" fillId="45"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24" fillId="58"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24" fillId="58" borderId="13" applyNumberFormat="0" applyAlignment="0" applyProtection="0"/>
    <xf numFmtId="0" fontId="19"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24" fillId="58"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24" fillId="58" borderId="13" applyNumberFormat="0" applyAlignment="0" applyProtection="0"/>
    <xf numFmtId="0" fontId="19"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24" fillId="58"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24" fillId="58" borderId="13" applyNumberFormat="0" applyAlignment="0" applyProtection="0"/>
    <xf numFmtId="0" fontId="19"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19"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34" fillId="58" borderId="20" applyNumberFormat="0" applyAlignment="0" applyProtection="0"/>
    <xf numFmtId="0" fontId="31" fillId="45" borderId="13" applyNumberFormat="0" applyAlignment="0" applyProtection="0"/>
    <xf numFmtId="0" fontId="19"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24" fillId="58"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31" fillId="45" borderId="13"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24" fillId="58"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19"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31" fillId="45" borderId="13" applyNumberFormat="0" applyAlignment="0" applyProtection="0"/>
    <xf numFmtId="0" fontId="36" fillId="0" borderId="21" applyNumberFormat="0" applyFill="0" applyAlignment="0" applyProtection="0"/>
    <xf numFmtId="0" fontId="24" fillId="58" borderId="13" applyNumberFormat="0" applyAlignment="0" applyProtection="0"/>
    <xf numFmtId="0" fontId="19"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24" fillId="58" borderId="13" applyNumberFormat="0" applyAlignment="0" applyProtection="0"/>
    <xf numFmtId="0" fontId="19"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34" fillId="58" borderId="20" applyNumberFormat="0" applyAlignment="0" applyProtection="0"/>
    <xf numFmtId="0" fontId="24" fillId="58" borderId="13" applyNumberFormat="0" applyAlignment="0" applyProtection="0"/>
    <xf numFmtId="0" fontId="34" fillId="58" borderId="20" applyNumberFormat="0" applyAlignment="0" applyProtection="0"/>
    <xf numFmtId="0" fontId="24" fillId="58"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1" fillId="45" borderId="13" applyNumberFormat="0" applyAlignment="0" applyProtection="0"/>
    <xf numFmtId="0" fontId="31" fillId="45"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24" fillId="58" borderId="13" applyNumberFormat="0" applyAlignment="0" applyProtection="0"/>
    <xf numFmtId="0" fontId="34" fillId="58" borderId="20"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4" fillId="58"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34" fillId="58" borderId="20" applyNumberForma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24" fillId="58" borderId="13" applyNumberFormat="0" applyAlignment="0" applyProtection="0"/>
    <xf numFmtId="0" fontId="31" fillId="45" borderId="13" applyNumberFormat="0" applyAlignment="0" applyProtection="0"/>
    <xf numFmtId="0" fontId="34" fillId="58" borderId="20" applyNumberFormat="0" applyAlignment="0" applyProtection="0"/>
    <xf numFmtId="0" fontId="24" fillId="58"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1" fillId="45"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31" fillId="45" borderId="13" applyNumberFormat="0" applyAlignment="0" applyProtection="0"/>
    <xf numFmtId="0" fontId="31" fillId="45" borderId="13" applyNumberFormat="0" applyAlignment="0" applyProtection="0"/>
    <xf numFmtId="0" fontId="19"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31" fillId="45" borderId="13" applyNumberFormat="0" applyAlignment="0" applyProtection="0"/>
    <xf numFmtId="0" fontId="31" fillId="45" borderId="13" applyNumberForma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19"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24" fillId="58" borderId="13"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34" fillId="58" borderId="20" applyNumberFormat="0" applyAlignment="0" applyProtection="0"/>
    <xf numFmtId="0" fontId="31" fillId="45"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4" fillId="58" borderId="20"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19"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19"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24" fillId="58" borderId="13"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24" fillId="58" borderId="13"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1" fillId="45" borderId="13" applyNumberFormat="0" applyAlignment="0" applyProtection="0"/>
    <xf numFmtId="0" fontId="34" fillId="58" borderId="20" applyNumberFormat="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24" fillId="58" borderId="13" applyNumberForma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31" fillId="45" borderId="13" applyNumberFormat="0" applyAlignment="0" applyProtection="0"/>
    <xf numFmtId="0" fontId="36" fillId="0" borderId="21" applyNumberFormat="0" applyFill="0" applyAlignment="0" applyProtection="0"/>
    <xf numFmtId="0" fontId="24" fillId="5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4" fillId="58" borderId="20" applyNumberFormat="0" applyAlignment="0" applyProtection="0"/>
    <xf numFmtId="0" fontId="24" fillId="58"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34" fillId="58" borderId="20" applyNumberFormat="0" applyAlignment="0" applyProtection="0"/>
    <xf numFmtId="0" fontId="19"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24" fillId="58" borderId="13"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34" fillId="58" borderId="20" applyNumberFormat="0" applyAlignment="0" applyProtection="0"/>
    <xf numFmtId="0" fontId="31" fillId="45" borderId="13" applyNumberFormat="0" applyAlignment="0" applyProtection="0"/>
    <xf numFmtId="0" fontId="31" fillId="45"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1" fillId="45" borderId="13" applyNumberFormat="0" applyAlignment="0" applyProtection="0"/>
    <xf numFmtId="0" fontId="24" fillId="58" borderId="13" applyNumberFormat="0" applyAlignment="0" applyProtection="0"/>
    <xf numFmtId="0" fontId="34" fillId="58" borderId="20" applyNumberFormat="0" applyAlignment="0" applyProtection="0"/>
    <xf numFmtId="0" fontId="31" fillId="45"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24" fillId="58"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24" fillId="5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1" fillId="45"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24" fillId="58"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19"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34" fillId="58" borderId="20" applyNumberFormat="0" applyAlignment="0" applyProtection="0"/>
    <xf numFmtId="0" fontId="24" fillId="58"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19"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19"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19"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24" fillId="58"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19"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34" fillId="58" borderId="20" applyNumberFormat="0" applyAlignment="0" applyProtection="0"/>
    <xf numFmtId="0" fontId="24" fillId="58"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24" fillId="58" borderId="13"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36" fillId="0" borderId="21" applyNumberFormat="0" applyFill="0" applyAlignment="0" applyProtection="0"/>
    <xf numFmtId="0" fontId="24" fillId="58"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31" fillId="45" borderId="13" applyNumberFormat="0" applyAlignment="0" applyProtection="0"/>
    <xf numFmtId="0" fontId="19"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24" fillId="58"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24" fillId="58" borderId="13" applyNumberFormat="0" applyAlignment="0" applyProtection="0"/>
    <xf numFmtId="0" fontId="24" fillId="58" borderId="13" applyNumberFormat="0" applyAlignment="0" applyProtection="0"/>
    <xf numFmtId="0" fontId="34" fillId="58" borderId="20" applyNumberFormat="0" applyAlignment="0" applyProtection="0"/>
    <xf numFmtId="0" fontId="24" fillId="58"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31" fillId="45"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1" fillId="45"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31" fillId="45" borderId="13"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24" fillId="58" borderId="13" applyNumberFormat="0" applyAlignment="0" applyProtection="0"/>
    <xf numFmtId="0" fontId="36" fillId="0" borderId="21" applyNumberFormat="0" applyFill="0" applyAlignment="0" applyProtection="0"/>
    <xf numFmtId="0" fontId="24" fillId="58"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31" fillId="45"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19" fillId="61" borderId="19" applyNumberFormat="0" applyFont="0" applyAlignment="0" applyProtection="0"/>
    <xf numFmtId="0" fontId="19"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31" fillId="45" borderId="13" applyNumberFormat="0" applyAlignment="0" applyProtection="0"/>
    <xf numFmtId="0" fontId="34" fillId="58" borderId="20" applyNumberFormat="0" applyAlignment="0" applyProtection="0"/>
    <xf numFmtId="0" fontId="34" fillId="58" borderId="20" applyNumberFormat="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19"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24" fillId="58" borderId="13" applyNumberFormat="0" applyAlignment="0" applyProtection="0"/>
    <xf numFmtId="0" fontId="24" fillId="58"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24" fillId="58"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19"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4" fillId="5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19"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31" fillId="45" borderId="13"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31" fillId="45" borderId="13" applyNumberFormat="0" applyAlignment="0" applyProtection="0"/>
    <xf numFmtId="0" fontId="34" fillId="58" borderId="20" applyNumberFormat="0" applyAlignment="0" applyProtection="0"/>
    <xf numFmtId="0" fontId="31" fillId="45" borderId="13" applyNumberFormat="0" applyAlignment="0" applyProtection="0"/>
    <xf numFmtId="0" fontId="34" fillId="58" borderId="20" applyNumberFormat="0" applyAlignment="0" applyProtection="0"/>
    <xf numFmtId="0" fontId="31" fillId="45" borderId="13" applyNumberFormat="0" applyAlignment="0" applyProtection="0"/>
    <xf numFmtId="0" fontId="31" fillId="45" borderId="13" applyNumberFormat="0" applyAlignment="0" applyProtection="0"/>
    <xf numFmtId="0" fontId="24" fillId="58" borderId="13" applyNumberFormat="0" applyAlignment="0" applyProtection="0"/>
    <xf numFmtId="0" fontId="19" fillId="61" borderId="19" applyNumberFormat="0" applyFont="0" applyAlignment="0" applyProtection="0"/>
    <xf numFmtId="0" fontId="24" fillId="58" borderId="13"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1" fillId="45"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24" fillId="58" borderId="13" applyNumberFormat="0" applyAlignment="0" applyProtection="0"/>
    <xf numFmtId="0" fontId="36" fillId="0" borderId="21" applyNumberFormat="0" applyFill="0" applyAlignment="0" applyProtection="0"/>
    <xf numFmtId="0" fontId="24" fillId="58"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1" fillId="45"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24" fillId="58"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1" fillId="45" borderId="13" applyNumberFormat="0" applyAlignment="0" applyProtection="0"/>
    <xf numFmtId="0" fontId="19" fillId="61" borderId="19" applyNumberFormat="0" applyFont="0" applyAlignment="0" applyProtection="0"/>
    <xf numFmtId="0" fontId="34" fillId="58" borderId="20"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31" fillId="45" borderId="13"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19" fillId="61" borderId="19" applyNumberFormat="0" applyFont="0" applyAlignment="0" applyProtection="0"/>
    <xf numFmtId="0" fontId="24" fillId="58"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24" fillId="58"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24" fillId="58" borderId="13"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1" fillId="45" borderId="13" applyNumberFormat="0" applyAlignment="0" applyProtection="0"/>
    <xf numFmtId="0" fontId="19"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34" fillId="58" borderId="20" applyNumberFormat="0" applyAlignment="0" applyProtection="0"/>
    <xf numFmtId="0" fontId="31" fillId="45" borderId="13" applyNumberFormat="0" applyAlignment="0" applyProtection="0"/>
    <xf numFmtId="0" fontId="36" fillId="0" borderId="21" applyNumberFormat="0" applyFill="0" applyAlignment="0" applyProtection="0"/>
    <xf numFmtId="0" fontId="24" fillId="58" borderId="13" applyNumberFormat="0" applyAlignment="0" applyProtection="0"/>
    <xf numFmtId="0" fontId="36" fillId="0" borderId="21" applyNumberFormat="0" applyFill="0" applyAlignment="0" applyProtection="0"/>
    <xf numFmtId="0" fontId="24" fillId="58"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34" fillId="58" borderId="20"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19" fillId="61" borderId="19" applyNumberFormat="0" applyFont="0" applyAlignment="0" applyProtection="0"/>
    <xf numFmtId="0" fontId="34" fillId="58" borderId="20" applyNumberFormat="0" applyAlignment="0" applyProtection="0"/>
    <xf numFmtId="0" fontId="24" fillId="58" borderId="13" applyNumberFormat="0" applyAlignment="0" applyProtection="0"/>
    <xf numFmtId="0" fontId="24" fillId="58" borderId="13" applyNumberFormat="0" applyAlignment="0" applyProtection="0"/>
    <xf numFmtId="0" fontId="34" fillId="58" borderId="20" applyNumberFormat="0" applyAlignment="0" applyProtection="0"/>
    <xf numFmtId="0" fontId="34" fillId="58" borderId="20" applyNumberFormat="0" applyAlignment="0" applyProtection="0"/>
    <xf numFmtId="0" fontId="21" fillId="61" borderId="19" applyNumberFormat="0" applyFont="0" applyAlignment="0" applyProtection="0"/>
    <xf numFmtId="0" fontId="31" fillId="45" borderId="13" applyNumberFormat="0" applyAlignment="0" applyProtection="0"/>
    <xf numFmtId="0" fontId="34" fillId="58" borderId="20"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19" fillId="61" borderId="19" applyNumberFormat="0" applyFont="0" applyAlignment="0" applyProtection="0"/>
    <xf numFmtId="0" fontId="19" fillId="61" borderId="19" applyNumberFormat="0" applyFont="0" applyAlignment="0" applyProtection="0"/>
    <xf numFmtId="0" fontId="19"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1" fillId="45"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19" fillId="61" borderId="19" applyNumberFormat="0" applyFon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4" fillId="58" borderId="20" applyNumberFormat="0" applyAlignment="0" applyProtection="0"/>
    <xf numFmtId="0" fontId="19" fillId="61" borderId="19" applyNumberFormat="0" applyFont="0" applyAlignment="0" applyProtection="0"/>
    <xf numFmtId="0" fontId="34" fillId="58" borderId="20" applyNumberFormat="0" applyAlignment="0" applyProtection="0"/>
    <xf numFmtId="0" fontId="24" fillId="58" borderId="13" applyNumberFormat="0" applyAlignment="0" applyProtection="0"/>
    <xf numFmtId="0" fontId="19"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1" fillId="45" borderId="13" applyNumberFormat="0" applyAlignment="0" applyProtection="0"/>
    <xf numFmtId="0" fontId="36" fillId="0" borderId="21" applyNumberFormat="0" applyFill="0" applyAlignment="0" applyProtection="0"/>
    <xf numFmtId="0" fontId="19" fillId="61" borderId="19" applyNumberFormat="0" applyFont="0" applyAlignment="0" applyProtection="0"/>
    <xf numFmtId="0" fontId="34" fillId="58" borderId="20" applyNumberFormat="0" applyAlignment="0" applyProtection="0"/>
    <xf numFmtId="0" fontId="24" fillId="58" borderId="13" applyNumberFormat="0" applyAlignment="0" applyProtection="0"/>
    <xf numFmtId="0" fontId="34" fillId="58" borderId="20" applyNumberFormat="0" applyAlignment="0" applyProtection="0"/>
    <xf numFmtId="0" fontId="31" fillId="45"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19" fillId="61" borderId="19" applyNumberFormat="0" applyFont="0" applyAlignment="0" applyProtection="0"/>
    <xf numFmtId="0" fontId="24" fillId="58" borderId="13" applyNumberFormat="0" applyAlignment="0" applyProtection="0"/>
    <xf numFmtId="0" fontId="34" fillId="58" borderId="20" applyNumberFormat="0" applyAlignment="0" applyProtection="0"/>
    <xf numFmtId="0" fontId="36" fillId="0" borderId="21" applyNumberFormat="0" applyFill="0" applyAlignment="0" applyProtection="0"/>
    <xf numFmtId="0" fontId="24" fillId="58"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21" fillId="61" borderId="19" applyNumberFormat="0" applyFont="0" applyAlignment="0" applyProtection="0"/>
    <xf numFmtId="0" fontId="36" fillId="0" borderId="21" applyNumberFormat="0" applyFill="0" applyAlignment="0" applyProtection="0"/>
    <xf numFmtId="0" fontId="24" fillId="58"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19"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21" fillId="61" borderId="19" applyNumberFormat="0" applyFont="0" applyAlignment="0" applyProtection="0"/>
    <xf numFmtId="0" fontId="24" fillId="58" borderId="13" applyNumberFormat="0" applyAlignment="0" applyProtection="0"/>
    <xf numFmtId="0" fontId="24" fillId="58" borderId="13" applyNumberFormat="0" applyAlignment="0" applyProtection="0"/>
    <xf numFmtId="0" fontId="31" fillId="45" borderId="13" applyNumberFormat="0" applyAlignment="0" applyProtection="0"/>
    <xf numFmtId="0" fontId="34" fillId="58" borderId="20" applyNumberFormat="0" applyAlignment="0" applyProtection="0"/>
    <xf numFmtId="0" fontId="19"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36" fillId="0" borderId="21" applyNumberFormat="0" applyFill="0" applyAlignment="0" applyProtection="0"/>
    <xf numFmtId="0" fontId="31" fillId="45" borderId="13" applyNumberFormat="0" applyAlignment="0" applyProtection="0"/>
    <xf numFmtId="0" fontId="31" fillId="45"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19"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24" fillId="58"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21" fillId="61" borderId="19" applyNumberFormat="0" applyFont="0" applyAlignment="0" applyProtection="0"/>
    <xf numFmtId="0" fontId="34" fillId="58" borderId="20" applyNumberFormat="0" applyAlignment="0" applyProtection="0"/>
    <xf numFmtId="0" fontId="19"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1" fillId="45" borderId="13" applyNumberFormat="0" applyAlignment="0" applyProtection="0"/>
    <xf numFmtId="0" fontId="21" fillId="61" borderId="19" applyNumberFormat="0" applyFon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21" fillId="61" borderId="19" applyNumberFormat="0" applyFont="0" applyAlignment="0" applyProtection="0"/>
    <xf numFmtId="0" fontId="31" fillId="45" borderId="13" applyNumberFormat="0" applyAlignment="0" applyProtection="0"/>
    <xf numFmtId="0" fontId="21"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36" fillId="0" borderId="21" applyNumberFormat="0" applyFill="0" applyAlignment="0" applyProtection="0"/>
    <xf numFmtId="0" fontId="24" fillId="58"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1" fillId="45" borderId="13" applyNumberFormat="0" applyAlignment="0" applyProtection="0"/>
    <xf numFmtId="0" fontId="19" fillId="61" borderId="19" applyNumberFormat="0" applyFont="0" applyAlignment="0" applyProtection="0"/>
    <xf numFmtId="0" fontId="31" fillId="45"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19" fillId="61" borderId="19" applyNumberFormat="0" applyFont="0" applyAlignment="0" applyProtection="0"/>
    <xf numFmtId="0" fontId="34" fillId="58" borderId="20" applyNumberFormat="0" applyAlignment="0" applyProtection="0"/>
    <xf numFmtId="0" fontId="21" fillId="61" borderId="19" applyNumberFormat="0" applyFont="0" applyAlignment="0" applyProtection="0"/>
    <xf numFmtId="0" fontId="19" fillId="61" borderId="19" applyNumberFormat="0" applyFont="0" applyAlignment="0" applyProtection="0"/>
    <xf numFmtId="0" fontId="24" fillId="58" borderId="13" applyNumberFormat="0" applyAlignment="0" applyProtection="0"/>
    <xf numFmtId="0" fontId="31" fillId="45" borderId="13" applyNumberFormat="0" applyAlignment="0" applyProtection="0"/>
    <xf numFmtId="0" fontId="21" fillId="61" borderId="19" applyNumberFormat="0" applyFont="0" applyAlignment="0" applyProtection="0"/>
    <xf numFmtId="0" fontId="34" fillId="58" borderId="20" applyNumberFormat="0" applyAlignment="0" applyProtection="0"/>
    <xf numFmtId="0" fontId="36" fillId="0" borderId="21" applyNumberFormat="0" applyFill="0" applyAlignment="0" applyProtection="0"/>
    <xf numFmtId="0" fontId="31" fillId="45" borderId="13" applyNumberFormat="0" applyAlignment="0" applyProtection="0"/>
    <xf numFmtId="0" fontId="31" fillId="45" borderId="13" applyNumberFormat="0" applyAlignment="0" applyProtection="0"/>
    <xf numFmtId="0" fontId="36" fillId="0" borderId="21" applyNumberFormat="0" applyFill="0" applyAlignment="0" applyProtection="0"/>
    <xf numFmtId="0" fontId="34" fillId="58" borderId="20" applyNumberFormat="0" applyAlignment="0" applyProtection="0"/>
    <xf numFmtId="0" fontId="19" fillId="61" borderId="19" applyNumberFormat="0" applyFont="0" applyAlignment="0" applyProtection="0"/>
    <xf numFmtId="0" fontId="19" fillId="61" borderId="19" applyNumberFormat="0" applyFont="0" applyAlignment="0" applyProtection="0"/>
    <xf numFmtId="0" fontId="36" fillId="0" borderId="21" applyNumberFormat="0" applyFill="0" applyAlignment="0" applyProtection="0"/>
    <xf numFmtId="0" fontId="31" fillId="45" borderId="13" applyNumberFormat="0" applyAlignment="0" applyProtection="0"/>
    <xf numFmtId="0" fontId="34" fillId="58" borderId="20" applyNumberFormat="0" applyAlignment="0" applyProtection="0"/>
    <xf numFmtId="0" fontId="31" fillId="45" borderId="13" applyNumberFormat="0" applyAlignment="0" applyProtection="0"/>
    <xf numFmtId="0" fontId="34" fillId="58" borderId="20" applyNumberFormat="0" applyAlignment="0" applyProtection="0"/>
    <xf numFmtId="0" fontId="31" fillId="45" borderId="13" applyNumberFormat="0" applyAlignment="0" applyProtection="0"/>
    <xf numFmtId="0" fontId="34" fillId="58" borderId="20" applyNumberFormat="0" applyAlignment="0" applyProtection="0"/>
    <xf numFmtId="0" fontId="21" fillId="0" borderId="0"/>
    <xf numFmtId="0" fontId="21" fillId="0" borderId="0"/>
    <xf numFmtId="0" fontId="21" fillId="0" borderId="0"/>
    <xf numFmtId="0" fontId="21" fillId="0" borderId="0"/>
    <xf numFmtId="0" fontId="42" fillId="0" borderId="0"/>
    <xf numFmtId="43" fontId="43"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 fillId="0" borderId="0"/>
    <xf numFmtId="0" fontId="21" fillId="0" borderId="0"/>
    <xf numFmtId="0" fontId="42" fillId="0" borderId="0"/>
    <xf numFmtId="0" fontId="2" fillId="0" borderId="0"/>
    <xf numFmtId="0" fontId="2" fillId="0" borderId="0"/>
    <xf numFmtId="0" fontId="21" fillId="0" borderId="0"/>
    <xf numFmtId="0" fontId="20" fillId="0" borderId="0"/>
    <xf numFmtId="0" fontId="42" fillId="0" borderId="0"/>
    <xf numFmtId="0" fontId="2" fillId="0" borderId="0"/>
    <xf numFmtId="0" fontId="2" fillId="0" borderId="0"/>
    <xf numFmtId="9" fontId="43" fillId="0" borderId="0" applyFont="0" applyFill="0" applyBorder="0" applyAlignment="0" applyProtection="0"/>
    <xf numFmtId="9" fontId="43" fillId="0" borderId="0" applyFont="0" applyFill="0" applyBorder="0" applyAlignment="0" applyProtection="0"/>
  </cellStyleXfs>
  <cellXfs count="254">
    <xf numFmtId="0" fontId="0" fillId="0" borderId="0" xfId="0"/>
    <xf numFmtId="0" fontId="17" fillId="0" borderId="0" xfId="0" applyFont="1" applyAlignment="1">
      <alignment horizontal="center"/>
    </xf>
    <xf numFmtId="0" fontId="0" fillId="4" borderId="0" xfId="0" applyFill="1"/>
    <xf numFmtId="0" fontId="40" fillId="8" borderId="22" xfId="0" applyFont="1" applyFill="1" applyBorder="1" applyAlignment="1">
      <alignment horizontal="center"/>
    </xf>
    <xf numFmtId="0" fontId="0" fillId="0" borderId="0" xfId="0"/>
    <xf numFmtId="1" fontId="0" fillId="0" borderId="0" xfId="0" applyNumberFormat="1"/>
    <xf numFmtId="0" fontId="1" fillId="62" borderId="22" xfId="0" applyFont="1" applyFill="1" applyBorder="1" applyAlignment="1">
      <alignment horizontal="center"/>
    </xf>
    <xf numFmtId="0" fontId="40" fillId="63" borderId="22" xfId="0" applyFont="1" applyFill="1" applyBorder="1" applyAlignment="1">
      <alignment horizontal="center"/>
    </xf>
    <xf numFmtId="0" fontId="50" fillId="68" borderId="25" xfId="34729" applyFont="1" applyFill="1" applyBorder="1" applyAlignment="1">
      <alignment horizontal="left" vertical="center" wrapText="1"/>
    </xf>
    <xf numFmtId="0" fontId="42" fillId="0" borderId="0" xfId="0" applyFont="1"/>
    <xf numFmtId="0" fontId="42" fillId="0" borderId="0" xfId="34729"/>
    <xf numFmtId="0" fontId="44" fillId="0" borderId="0" xfId="34729" applyFont="1" applyFill="1" applyBorder="1" applyAlignment="1">
      <alignment horizontal="left" vertical="center" wrapText="1"/>
    </xf>
    <xf numFmtId="0" fontId="45" fillId="64" borderId="25" xfId="34729" applyFont="1" applyFill="1" applyBorder="1" applyAlignment="1">
      <alignment horizontal="center" textRotation="90" wrapText="1"/>
    </xf>
    <xf numFmtId="0" fontId="45" fillId="0" borderId="25" xfId="34729" applyFont="1" applyFill="1" applyBorder="1" applyAlignment="1">
      <alignment horizontal="center" textRotation="90" wrapText="1"/>
    </xf>
    <xf numFmtId="9" fontId="45" fillId="64" borderId="25" xfId="34738" applyFont="1" applyFill="1" applyBorder="1" applyAlignment="1">
      <alignment horizontal="center" textRotation="90" wrapText="1"/>
    </xf>
    <xf numFmtId="0" fontId="45" fillId="0" borderId="0" xfId="34729" applyFont="1" applyFill="1" applyBorder="1" applyAlignment="1">
      <alignment horizontal="center" textRotation="90" wrapText="1"/>
    </xf>
    <xf numFmtId="0" fontId="42" fillId="0" borderId="0" xfId="34729" applyFont="1" applyFill="1" applyBorder="1" applyAlignment="1">
      <alignment horizontal="center" textRotation="90" wrapText="1"/>
    </xf>
    <xf numFmtId="0" fontId="42" fillId="0" borderId="0" xfId="34729" applyFont="1"/>
    <xf numFmtId="168" fontId="45" fillId="64" borderId="25" xfId="34724" applyNumberFormat="1" applyFont="1" applyFill="1" applyBorder="1" applyAlignment="1">
      <alignment horizontal="center" textRotation="90" wrapText="1"/>
    </xf>
    <xf numFmtId="0" fontId="47" fillId="0" borderId="0" xfId="34729" applyFont="1" applyFill="1"/>
    <xf numFmtId="0" fontId="50" fillId="65" borderId="25" xfId="34729" applyFont="1" applyFill="1" applyBorder="1" applyAlignment="1">
      <alignment horizontal="left" vertical="center" wrapText="1"/>
    </xf>
    <xf numFmtId="0" fontId="50" fillId="65" borderId="25" xfId="34724" applyNumberFormat="1" applyFont="1" applyFill="1" applyBorder="1" applyAlignment="1">
      <alignment horizontal="left" vertical="center" wrapText="1"/>
    </xf>
    <xf numFmtId="9" fontId="50" fillId="65" borderId="25" xfId="34738" applyFont="1" applyFill="1" applyBorder="1" applyAlignment="1">
      <alignment horizontal="left" vertical="center" wrapText="1"/>
    </xf>
    <xf numFmtId="0" fontId="47" fillId="66" borderId="0" xfId="34729" applyFont="1" applyFill="1"/>
    <xf numFmtId="0" fontId="47" fillId="66" borderId="0" xfId="34729" applyFont="1" applyFill="1" applyAlignment="1">
      <alignment horizontal="right"/>
    </xf>
    <xf numFmtId="168" fontId="47" fillId="66" borderId="0" xfId="34724" applyNumberFormat="1" applyFont="1" applyFill="1"/>
    <xf numFmtId="9" fontId="47" fillId="66" borderId="0" xfId="34738" applyFont="1" applyFill="1"/>
    <xf numFmtId="0" fontId="49" fillId="67" borderId="26" xfId="34729" applyFont="1" applyFill="1" applyBorder="1" applyAlignment="1">
      <alignment horizontal="left" vertical="center"/>
    </xf>
    <xf numFmtId="0" fontId="49" fillId="67" borderId="27" xfId="34729" applyFont="1" applyFill="1" applyBorder="1" applyAlignment="1">
      <alignment horizontal="left" vertical="center"/>
    </xf>
    <xf numFmtId="0" fontId="49" fillId="67" borderId="28" xfId="34729" applyFont="1" applyFill="1" applyBorder="1" applyAlignment="1">
      <alignment horizontal="left" vertical="center"/>
    </xf>
    <xf numFmtId="168" fontId="48" fillId="67" borderId="27" xfId="34724" applyNumberFormat="1" applyFont="1" applyFill="1" applyBorder="1" applyAlignment="1">
      <alignment horizontal="left" vertical="center"/>
    </xf>
    <xf numFmtId="9" fontId="49" fillId="67" borderId="28" xfId="34738" applyFont="1" applyFill="1" applyBorder="1" applyAlignment="1">
      <alignment horizontal="left" vertical="center"/>
    </xf>
    <xf numFmtId="0" fontId="49" fillId="0" borderId="0" xfId="34729" applyFont="1" applyAlignment="1">
      <alignment horizontal="left" vertical="center"/>
    </xf>
    <xf numFmtId="0" fontId="49" fillId="67" borderId="0" xfId="34729" applyFont="1" applyFill="1" applyBorder="1" applyAlignment="1">
      <alignment horizontal="left" vertical="center"/>
    </xf>
    <xf numFmtId="0" fontId="50" fillId="65" borderId="0" xfId="34729" applyFont="1" applyFill="1" applyBorder="1" applyAlignment="1">
      <alignment horizontal="left" vertical="center" wrapText="1"/>
    </xf>
    <xf numFmtId="0" fontId="46" fillId="0" borderId="0" xfId="34729" applyFont="1" applyFill="1"/>
    <xf numFmtId="4" fontId="46" fillId="0" borderId="0" xfId="34729" applyNumberFormat="1" applyFont="1" applyFill="1"/>
    <xf numFmtId="0" fontId="46" fillId="0" borderId="0" xfId="34729" applyFont="1"/>
    <xf numFmtId="167" fontId="46" fillId="0" borderId="0" xfId="34729" applyNumberFormat="1" applyFont="1" applyFill="1"/>
    <xf numFmtId="0" fontId="46" fillId="0" borderId="0" xfId="34729" applyNumberFormat="1" applyFont="1" applyFill="1"/>
    <xf numFmtId="9" fontId="46" fillId="0" borderId="0" xfId="34737" applyFont="1" applyFill="1"/>
    <xf numFmtId="168" fontId="46" fillId="0" borderId="0" xfId="34724" applyNumberFormat="1" applyFont="1" applyFill="1"/>
    <xf numFmtId="168" fontId="46" fillId="0" borderId="0" xfId="34729" applyNumberFormat="1" applyFont="1" applyFill="1"/>
    <xf numFmtId="169" fontId="46" fillId="0" borderId="0" xfId="34729" applyNumberFormat="1" applyFont="1" applyFill="1"/>
    <xf numFmtId="0" fontId="17" fillId="0" borderId="0" xfId="0" applyFont="1" applyFill="1" applyAlignment="1">
      <alignment horizontal="center"/>
    </xf>
    <xf numFmtId="0" fontId="0" fillId="0" borderId="0" xfId="0" applyFill="1" applyBorder="1"/>
    <xf numFmtId="0" fontId="0" fillId="0" borderId="0" xfId="0" applyFill="1"/>
    <xf numFmtId="0" fontId="42" fillId="0" borderId="0" xfId="34729" applyFill="1"/>
    <xf numFmtId="0" fontId="17" fillId="8" borderId="0" xfId="0" applyFont="1" applyFill="1" applyAlignment="1">
      <alignment horizontal="center"/>
    </xf>
    <xf numFmtId="0" fontId="49" fillId="0" borderId="0" xfId="34729" applyFont="1" applyFill="1" applyAlignment="1">
      <alignment horizontal="left" vertical="center"/>
    </xf>
    <xf numFmtId="0" fontId="50" fillId="0" borderId="0" xfId="34729" applyFont="1" applyFill="1" applyBorder="1" applyAlignment="1">
      <alignment horizontal="left" vertical="center" wrapText="1"/>
    </xf>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40" fillId="69" borderId="22" xfId="0" applyFont="1" applyFill="1" applyBorder="1" applyAlignment="1">
      <alignment horizontal="center"/>
    </xf>
    <xf numFmtId="0" fontId="0" fillId="70" borderId="0" xfId="0" applyFill="1"/>
    <xf numFmtId="0" fontId="17" fillId="70" borderId="0" xfId="0" applyFont="1" applyFill="1" applyAlignment="1">
      <alignment horizontal="center" vertical="center"/>
    </xf>
    <xf numFmtId="0" fontId="0" fillId="0" borderId="25" xfId="0" applyFill="1" applyBorder="1"/>
    <xf numFmtId="0" fontId="17" fillId="6" borderId="29" xfId="0" applyFont="1" applyFill="1" applyBorder="1" applyAlignment="1">
      <alignment horizontal="center" vertical="center"/>
    </xf>
    <xf numFmtId="0" fontId="17" fillId="6" borderId="29" xfId="0" applyFont="1" applyFill="1" applyBorder="1" applyAlignment="1">
      <alignment horizontal="center" vertical="center" wrapText="1"/>
    </xf>
    <xf numFmtId="0" fontId="17" fillId="71" borderId="29" xfId="0" applyFont="1" applyFill="1" applyBorder="1" applyAlignment="1">
      <alignment horizontal="center" vertical="center"/>
    </xf>
    <xf numFmtId="0" fontId="17" fillId="71" borderId="29" xfId="0" applyFont="1" applyFill="1" applyBorder="1" applyAlignment="1">
      <alignment horizontal="center" vertical="center" wrapText="1"/>
    </xf>
    <xf numFmtId="0" fontId="0" fillId="71" borderId="30" xfId="0" applyFill="1" applyBorder="1"/>
    <xf numFmtId="0" fontId="0" fillId="71" borderId="31" xfId="0" applyFill="1" applyBorder="1"/>
    <xf numFmtId="0" fontId="0" fillId="71" borderId="32" xfId="0" applyFill="1" applyBorder="1"/>
    <xf numFmtId="0" fontId="0" fillId="71" borderId="33" xfId="0" applyFill="1" applyBorder="1"/>
    <xf numFmtId="0" fontId="0" fillId="71" borderId="34" xfId="0" applyFill="1" applyBorder="1"/>
    <xf numFmtId="0" fontId="0" fillId="71" borderId="35" xfId="0" applyFill="1" applyBorder="1"/>
    <xf numFmtId="0" fontId="0" fillId="0" borderId="30" xfId="0" applyBorder="1"/>
    <xf numFmtId="0" fontId="0" fillId="0" borderId="36" xfId="0" applyFill="1" applyBorder="1"/>
    <xf numFmtId="0" fontId="0" fillId="0" borderId="31" xfId="0" applyFill="1" applyBorder="1"/>
    <xf numFmtId="0" fontId="0" fillId="0" borderId="32" xfId="0" applyBorder="1"/>
    <xf numFmtId="0" fontId="0" fillId="0" borderId="33" xfId="0" applyFill="1" applyBorder="1"/>
    <xf numFmtId="0" fontId="0" fillId="0" borderId="34" xfId="0" applyBorder="1"/>
    <xf numFmtId="0" fontId="0" fillId="0" borderId="37" xfId="0" applyFill="1" applyBorder="1"/>
    <xf numFmtId="0" fontId="0" fillId="0" borderId="35" xfId="0" applyFill="1" applyBorder="1"/>
    <xf numFmtId="0" fontId="0" fillId="0" borderId="32" xfId="0" applyFill="1" applyBorder="1"/>
    <xf numFmtId="0" fontId="0" fillId="0" borderId="34" xfId="0" applyFill="1" applyBorder="1"/>
    <xf numFmtId="0" fontId="1" fillId="0" borderId="0" xfId="0" applyFont="1" applyAlignment="1">
      <alignment horizontal="center"/>
    </xf>
    <xf numFmtId="0" fontId="1" fillId="70" borderId="0" xfId="0" applyFont="1" applyFill="1" applyAlignment="1">
      <alignment horizontal="center"/>
    </xf>
    <xf numFmtId="0" fontId="40" fillId="0" borderId="0" xfId="0" applyFont="1" applyAlignment="1">
      <alignment horizontal="center" vertical="center"/>
    </xf>
    <xf numFmtId="0" fontId="40" fillId="70" borderId="0" xfId="0" applyFont="1" applyFill="1" applyAlignment="1">
      <alignment horizontal="center" vertical="center"/>
    </xf>
    <xf numFmtId="0" fontId="0" fillId="0" borderId="25" xfId="0" applyBorder="1"/>
    <xf numFmtId="0" fontId="40" fillId="0" borderId="30" xfId="0" applyFont="1" applyBorder="1" applyAlignment="1">
      <alignment horizontal="center" vertical="center"/>
    </xf>
    <xf numFmtId="0" fontId="40" fillId="0" borderId="36" xfId="0" applyFont="1" applyBorder="1" applyAlignment="1">
      <alignment horizontal="center" vertical="center" wrapText="1"/>
    </xf>
    <xf numFmtId="0" fontId="40" fillId="0" borderId="31" xfId="0" applyFont="1" applyBorder="1" applyAlignment="1">
      <alignment horizontal="center" vertical="center" wrapText="1"/>
    </xf>
    <xf numFmtId="0" fontId="0" fillId="0" borderId="33" xfId="0" applyBorder="1"/>
    <xf numFmtId="0" fontId="0" fillId="0" borderId="37" xfId="0" applyBorder="1"/>
    <xf numFmtId="0" fontId="0" fillId="0" borderId="35" xfId="0" applyBorder="1"/>
    <xf numFmtId="0" fontId="40" fillId="0" borderId="36" xfId="0" applyFont="1" applyFill="1" applyBorder="1" applyAlignment="1">
      <alignment horizontal="center" vertical="center"/>
    </xf>
    <xf numFmtId="0" fontId="40" fillId="0" borderId="36" xfId="0" applyFont="1" applyBorder="1" applyAlignment="1">
      <alignment horizontal="center" vertical="center"/>
    </xf>
    <xf numFmtId="0" fontId="40" fillId="0" borderId="30" xfId="0" applyFont="1" applyBorder="1" applyAlignment="1">
      <alignment horizontal="center" vertical="center" wrapText="1"/>
    </xf>
    <xf numFmtId="0" fontId="40" fillId="0" borderId="36" xfId="0" applyFont="1" applyFill="1" applyBorder="1" applyAlignment="1">
      <alignment horizontal="center" vertical="center" wrapText="1"/>
    </xf>
    <xf numFmtId="0" fontId="40" fillId="0" borderId="31" xfId="0" applyFont="1" applyFill="1" applyBorder="1" applyAlignment="1">
      <alignment horizontal="center" vertical="center" wrapText="1"/>
    </xf>
    <xf numFmtId="0" fontId="53" fillId="2" borderId="32" xfId="0" applyFont="1" applyFill="1" applyBorder="1"/>
    <xf numFmtId="0" fontId="1" fillId="71" borderId="29" xfId="0" applyFont="1" applyFill="1" applyBorder="1" applyAlignment="1">
      <alignment horizontal="center"/>
    </xf>
    <xf numFmtId="0" fontId="40" fillId="71" borderId="41" xfId="0" applyFont="1" applyFill="1" applyBorder="1" applyAlignment="1">
      <alignment horizontal="center" vertical="center" wrapText="1"/>
    </xf>
    <xf numFmtId="0" fontId="0" fillId="71" borderId="42" xfId="0" applyFill="1" applyBorder="1"/>
    <xf numFmtId="0" fontId="0" fillId="71" borderId="43" xfId="0" applyFill="1" applyBorder="1"/>
    <xf numFmtId="0" fontId="51" fillId="0" borderId="0" xfId="0" applyFont="1"/>
    <xf numFmtId="0" fontId="51" fillId="70" borderId="0" xfId="0" applyFont="1" applyFill="1"/>
    <xf numFmtId="0" fontId="40" fillId="0" borderId="31" xfId="0" applyFont="1" applyBorder="1" applyAlignment="1">
      <alignment horizontal="center" vertical="center"/>
    </xf>
    <xf numFmtId="1" fontId="0" fillId="0" borderId="33" xfId="0" applyNumberFormat="1" applyBorder="1"/>
    <xf numFmtId="1" fontId="0" fillId="0" borderId="35" xfId="0" applyNumberFormat="1" applyBorder="1"/>
    <xf numFmtId="0" fontId="40" fillId="2" borderId="30" xfId="0" applyFont="1" applyFill="1" applyBorder="1" applyAlignment="1">
      <alignment horizontal="center" vertical="center" wrapText="1"/>
    </xf>
    <xf numFmtId="0" fontId="51" fillId="71" borderId="29" xfId="0" applyFont="1" applyFill="1" applyBorder="1" applyAlignment="1">
      <alignment horizontal="center"/>
    </xf>
    <xf numFmtId="0" fontId="40" fillId="71" borderId="41" xfId="0" applyFont="1" applyFill="1" applyBorder="1" applyAlignment="1">
      <alignment horizontal="center" vertical="center"/>
    </xf>
    <xf numFmtId="0" fontId="40" fillId="0" borderId="38" xfId="0" applyFont="1" applyBorder="1" applyAlignment="1">
      <alignment horizontal="center"/>
    </xf>
    <xf numFmtId="0" fontId="40" fillId="0" borderId="39" xfId="0" applyFont="1" applyBorder="1" applyAlignment="1">
      <alignment horizontal="center"/>
    </xf>
    <xf numFmtId="0" fontId="40" fillId="0" borderId="40" xfId="0" applyFont="1" applyBorder="1" applyAlignment="1">
      <alignment horizontal="center"/>
    </xf>
    <xf numFmtId="0" fontId="17" fillId="0" borderId="38" xfId="0" applyFont="1" applyFill="1" applyBorder="1" applyAlignment="1">
      <alignment horizontal="center" vertical="center"/>
    </xf>
    <xf numFmtId="0" fontId="17" fillId="0" borderId="39" xfId="0" applyFont="1" applyFill="1" applyBorder="1" applyAlignment="1">
      <alignment horizontal="center" vertical="center" wrapText="1"/>
    </xf>
    <xf numFmtId="0" fontId="17" fillId="0" borderId="40" xfId="0" applyFont="1" applyFill="1" applyBorder="1" applyAlignment="1">
      <alignment horizontal="center" vertical="center" wrapText="1"/>
    </xf>
    <xf numFmtId="0" fontId="0" fillId="0" borderId="30" xfId="0" applyFill="1" applyBorder="1"/>
    <xf numFmtId="0" fontId="17" fillId="0" borderId="0" xfId="0" applyFont="1" applyAlignment="1">
      <alignment horizontal="center" wrapText="1"/>
    </xf>
    <xf numFmtId="0" fontId="0" fillId="0" borderId="0" xfId="0" applyAlignment="1">
      <alignment horizontal="center" wrapText="1"/>
    </xf>
    <xf numFmtId="0" fontId="17" fillId="70" borderId="0" xfId="0" applyFont="1" applyFill="1" applyAlignment="1">
      <alignment horizontal="center" wrapText="1"/>
    </xf>
    <xf numFmtId="0" fontId="17" fillId="0" borderId="0" xfId="0" applyFont="1" applyFill="1" applyAlignment="1">
      <alignment horizontal="center" wrapText="1"/>
    </xf>
    <xf numFmtId="0" fontId="0" fillId="71" borderId="0" xfId="0" applyFill="1"/>
    <xf numFmtId="0" fontId="53" fillId="71" borderId="32" xfId="0" applyFont="1" applyFill="1" applyBorder="1"/>
    <xf numFmtId="0" fontId="17" fillId="71" borderId="0" xfId="0" applyFont="1" applyFill="1" applyAlignment="1">
      <alignment horizontal="center" wrapText="1"/>
    </xf>
    <xf numFmtId="0" fontId="17" fillId="0" borderId="29" xfId="0" applyFont="1" applyBorder="1" applyAlignment="1">
      <alignment horizontal="center"/>
    </xf>
    <xf numFmtId="0" fontId="17" fillId="0" borderId="38" xfId="0" applyFont="1" applyBorder="1" applyAlignment="1">
      <alignment horizontal="center"/>
    </xf>
    <xf numFmtId="0" fontId="17" fillId="0" borderId="40" xfId="0" applyFont="1" applyBorder="1" applyAlignment="1">
      <alignment horizontal="center"/>
    </xf>
    <xf numFmtId="0" fontId="17" fillId="0" borderId="39" xfId="0" applyFont="1" applyBorder="1" applyAlignment="1">
      <alignment horizontal="center"/>
    </xf>
    <xf numFmtId="0" fontId="0" fillId="0" borderId="41" xfId="0" applyFill="1" applyBorder="1"/>
    <xf numFmtId="0" fontId="0" fillId="0" borderId="42" xfId="0" applyFill="1" applyBorder="1"/>
    <xf numFmtId="0" fontId="0" fillId="0" borderId="43" xfId="0" applyFill="1" applyBorder="1"/>
    <xf numFmtId="0" fontId="0" fillId="0" borderId="36" xfId="0" applyBorder="1"/>
    <xf numFmtId="0" fontId="0" fillId="0" borderId="31" xfId="0" applyBorder="1"/>
    <xf numFmtId="0" fontId="0" fillId="0" borderId="41" xfId="0" applyBorder="1"/>
    <xf numFmtId="0" fontId="0" fillId="0" borderId="42" xfId="0" applyBorder="1"/>
    <xf numFmtId="0" fontId="0" fillId="0" borderId="43" xfId="0" applyBorder="1"/>
    <xf numFmtId="1" fontId="0" fillId="0" borderId="41" xfId="0" applyNumberFormat="1" applyBorder="1"/>
    <xf numFmtId="1" fontId="0" fillId="0" borderId="42" xfId="0" applyNumberFormat="1" applyBorder="1"/>
    <xf numFmtId="1" fontId="0" fillId="0" borderId="43" xfId="0" applyNumberFormat="1" applyBorder="1"/>
    <xf numFmtId="0" fontId="40" fillId="0" borderId="0" xfId="0" applyFont="1" applyFill="1" applyAlignment="1">
      <alignment horizontal="center" wrapText="1"/>
    </xf>
    <xf numFmtId="8" fontId="0" fillId="0" borderId="0" xfId="0" applyNumberFormat="1" applyFill="1"/>
    <xf numFmtId="0" fontId="51" fillId="78" borderId="38" xfId="0" applyFont="1" applyFill="1" applyBorder="1" applyAlignment="1">
      <alignment horizontal="center"/>
    </xf>
    <xf numFmtId="0" fontId="51" fillId="78" borderId="39" xfId="0" applyFont="1" applyFill="1" applyBorder="1" applyAlignment="1">
      <alignment horizontal="center"/>
    </xf>
    <xf numFmtId="0" fontId="51" fillId="78" borderId="40" xfId="0" applyFont="1" applyFill="1" applyBorder="1" applyAlignment="1">
      <alignment horizontal="center"/>
    </xf>
    <xf numFmtId="0" fontId="51" fillId="6" borderId="38" xfId="0" applyFont="1" applyFill="1" applyBorder="1" applyAlignment="1">
      <alignment horizontal="center"/>
    </xf>
    <xf numFmtId="0" fontId="51" fillId="6" borderId="39" xfId="0" applyFont="1" applyFill="1" applyBorder="1" applyAlignment="1">
      <alignment horizontal="center"/>
    </xf>
    <xf numFmtId="0" fontId="51" fillId="6" borderId="40" xfId="0" applyFont="1" applyFill="1" applyBorder="1" applyAlignment="1">
      <alignment horizontal="center"/>
    </xf>
    <xf numFmtId="0" fontId="51" fillId="71" borderId="41" xfId="0" applyFont="1" applyFill="1" applyBorder="1" applyAlignment="1">
      <alignment horizontal="center" vertical="center"/>
    </xf>
    <xf numFmtId="0" fontId="51" fillId="71" borderId="42" xfId="0" applyFont="1" applyFill="1" applyBorder="1" applyAlignment="1">
      <alignment horizontal="center" vertical="center"/>
    </xf>
    <xf numFmtId="0" fontId="51" fillId="71" borderId="43" xfId="0" applyFont="1" applyFill="1" applyBorder="1" applyAlignment="1">
      <alignment horizontal="center" vertical="center"/>
    </xf>
    <xf numFmtId="0" fontId="51" fillId="75" borderId="41" xfId="0" applyFont="1" applyFill="1" applyBorder="1" applyAlignment="1">
      <alignment horizontal="center" vertical="center"/>
    </xf>
    <xf numFmtId="0" fontId="51" fillId="75" borderId="42" xfId="0" applyFont="1" applyFill="1" applyBorder="1" applyAlignment="1">
      <alignment horizontal="center" vertical="center"/>
    </xf>
    <xf numFmtId="0" fontId="51" fillId="75" borderId="43" xfId="0" applyFont="1" applyFill="1" applyBorder="1" applyAlignment="1">
      <alignment horizontal="center" vertical="center"/>
    </xf>
    <xf numFmtId="0" fontId="52" fillId="72" borderId="30" xfId="0" applyFont="1" applyFill="1" applyBorder="1" applyAlignment="1">
      <alignment horizontal="center" vertical="center"/>
    </xf>
    <xf numFmtId="0" fontId="52" fillId="72" borderId="36" xfId="0" applyFont="1" applyFill="1" applyBorder="1" applyAlignment="1">
      <alignment horizontal="center" vertical="center"/>
    </xf>
    <xf numFmtId="0" fontId="52" fillId="72" borderId="31" xfId="0" applyFont="1" applyFill="1" applyBorder="1" applyAlignment="1">
      <alignment horizontal="center" vertical="center"/>
    </xf>
    <xf numFmtId="0" fontId="52" fillId="72" borderId="32" xfId="0" applyFont="1" applyFill="1" applyBorder="1" applyAlignment="1">
      <alignment horizontal="center" vertical="center"/>
    </xf>
    <xf numFmtId="0" fontId="52" fillId="72" borderId="25" xfId="0" applyFont="1" applyFill="1" applyBorder="1" applyAlignment="1">
      <alignment horizontal="center" vertical="center"/>
    </xf>
    <xf numFmtId="0" fontId="52" fillId="72" borderId="33" xfId="0" applyFont="1" applyFill="1" applyBorder="1" applyAlignment="1">
      <alignment horizontal="center" vertical="center"/>
    </xf>
    <xf numFmtId="0" fontId="52" fillId="72" borderId="34" xfId="0" applyFont="1" applyFill="1" applyBorder="1" applyAlignment="1">
      <alignment horizontal="center" vertical="center"/>
    </xf>
    <xf numFmtId="0" fontId="52" fillId="72" borderId="37" xfId="0" applyFont="1" applyFill="1" applyBorder="1" applyAlignment="1">
      <alignment horizontal="center" vertical="center"/>
    </xf>
    <xf numFmtId="0" fontId="52" fillId="72" borderId="35" xfId="0" applyFont="1" applyFill="1" applyBorder="1" applyAlignment="1">
      <alignment horizontal="center" vertical="center"/>
    </xf>
    <xf numFmtId="0" fontId="51" fillId="5" borderId="30" xfId="0" applyFont="1" applyFill="1" applyBorder="1" applyAlignment="1">
      <alignment horizontal="center" vertical="center" wrapText="1"/>
    </xf>
    <xf numFmtId="0" fontId="51" fillId="5" borderId="36" xfId="0" applyFont="1" applyFill="1" applyBorder="1" applyAlignment="1">
      <alignment horizontal="center" vertical="center" wrapText="1"/>
    </xf>
    <xf numFmtId="0" fontId="51" fillId="5" borderId="31" xfId="0" applyFont="1" applyFill="1" applyBorder="1" applyAlignment="1">
      <alignment horizontal="center" vertical="center" wrapText="1"/>
    </xf>
    <xf numFmtId="0" fontId="51" fillId="5" borderId="32" xfId="0" applyFont="1" applyFill="1" applyBorder="1" applyAlignment="1">
      <alignment horizontal="center" vertical="center" wrapText="1"/>
    </xf>
    <xf numFmtId="0" fontId="51" fillId="5" borderId="25" xfId="0" applyFont="1" applyFill="1" applyBorder="1" applyAlignment="1">
      <alignment horizontal="center" vertical="center" wrapText="1"/>
    </xf>
    <xf numFmtId="0" fontId="51" fillId="5" borderId="33" xfId="0" applyFont="1" applyFill="1" applyBorder="1" applyAlignment="1">
      <alignment horizontal="center" vertical="center" wrapText="1"/>
    </xf>
    <xf numFmtId="0" fontId="51" fillId="5" borderId="34" xfId="0" applyFont="1" applyFill="1" applyBorder="1" applyAlignment="1">
      <alignment horizontal="center" vertical="center" wrapText="1"/>
    </xf>
    <xf numFmtId="0" fontId="51" fillId="5" borderId="37" xfId="0" applyFont="1" applyFill="1" applyBorder="1" applyAlignment="1">
      <alignment horizontal="center" vertical="center" wrapText="1"/>
    </xf>
    <xf numFmtId="0" fontId="51" fillId="5" borderId="35" xfId="0" applyFont="1" applyFill="1" applyBorder="1" applyAlignment="1">
      <alignment horizontal="center" vertical="center" wrapText="1"/>
    </xf>
    <xf numFmtId="0" fontId="51" fillId="73" borderId="41" xfId="0" applyFont="1" applyFill="1" applyBorder="1" applyAlignment="1">
      <alignment horizontal="center" vertical="center" wrapText="1"/>
    </xf>
    <xf numFmtId="0" fontId="51" fillId="73" borderId="42" xfId="0" applyFont="1" applyFill="1" applyBorder="1" applyAlignment="1">
      <alignment horizontal="center" vertical="center" wrapText="1"/>
    </xf>
    <xf numFmtId="0" fontId="51" fillId="73" borderId="43" xfId="0" applyFont="1" applyFill="1" applyBorder="1" applyAlignment="1">
      <alignment horizontal="center" vertical="center" wrapText="1"/>
    </xf>
    <xf numFmtId="0" fontId="51" fillId="7" borderId="30" xfId="0" applyFont="1" applyFill="1" applyBorder="1" applyAlignment="1">
      <alignment horizontal="center" vertical="center" wrapText="1"/>
    </xf>
    <xf numFmtId="0" fontId="51" fillId="7" borderId="31" xfId="0" applyFont="1" applyFill="1" applyBorder="1" applyAlignment="1">
      <alignment horizontal="center" vertical="center" wrapText="1"/>
    </xf>
    <xf numFmtId="0" fontId="51" fillId="7" borderId="32" xfId="0" applyFont="1" applyFill="1" applyBorder="1" applyAlignment="1">
      <alignment horizontal="center" vertical="center" wrapText="1"/>
    </xf>
    <xf numFmtId="0" fontId="51" fillId="7" borderId="33" xfId="0" applyFont="1" applyFill="1" applyBorder="1" applyAlignment="1">
      <alignment horizontal="center" vertical="center" wrapText="1"/>
    </xf>
    <xf numFmtId="0" fontId="51" fillId="7" borderId="34" xfId="0" applyFont="1" applyFill="1" applyBorder="1" applyAlignment="1">
      <alignment horizontal="center" vertical="center" wrapText="1"/>
    </xf>
    <xf numFmtId="0" fontId="51" fillId="7" borderId="35" xfId="0" applyFont="1" applyFill="1" applyBorder="1" applyAlignment="1">
      <alignment horizontal="center" vertical="center" wrapText="1"/>
    </xf>
    <xf numFmtId="0" fontId="51" fillId="74" borderId="41" xfId="0" applyFont="1" applyFill="1" applyBorder="1" applyAlignment="1">
      <alignment horizontal="center" vertical="center"/>
    </xf>
    <xf numFmtId="0" fontId="51" fillId="74" borderId="42" xfId="0" applyFont="1" applyFill="1" applyBorder="1" applyAlignment="1">
      <alignment horizontal="center" vertical="center"/>
    </xf>
    <xf numFmtId="0" fontId="51" fillId="74" borderId="43" xfId="0" applyFont="1" applyFill="1" applyBorder="1" applyAlignment="1">
      <alignment horizontal="center" vertical="center"/>
    </xf>
    <xf numFmtId="0" fontId="1" fillId="2" borderId="1" xfId="0" applyFont="1" applyFill="1" applyBorder="1" applyAlignment="1">
      <alignment horizontal="center"/>
    </xf>
    <xf numFmtId="0" fontId="1" fillId="2" borderId="2" xfId="0" applyFont="1" applyFill="1" applyBorder="1" applyAlignment="1">
      <alignment horizontal="center"/>
    </xf>
    <xf numFmtId="0" fontId="1" fillId="2" borderId="3" xfId="0" applyFont="1" applyFill="1" applyBorder="1" applyAlignment="1">
      <alignment horizontal="center"/>
    </xf>
    <xf numFmtId="0" fontId="1" fillId="3" borderId="1" xfId="0" applyFont="1" applyFill="1" applyBorder="1" applyAlignment="1">
      <alignment horizontal="center"/>
    </xf>
    <xf numFmtId="0" fontId="1" fillId="3" borderId="2" xfId="0" applyFont="1" applyFill="1" applyBorder="1" applyAlignment="1">
      <alignment horizontal="center"/>
    </xf>
    <xf numFmtId="0" fontId="1" fillId="3" borderId="3" xfId="0" applyFont="1" applyFill="1" applyBorder="1" applyAlignment="1">
      <alignment horizontal="center"/>
    </xf>
    <xf numFmtId="0" fontId="1" fillId="4" borderId="1" xfId="0" applyFont="1" applyFill="1" applyBorder="1" applyAlignment="1">
      <alignment horizontal="center"/>
    </xf>
    <xf numFmtId="0" fontId="1" fillId="4" borderId="2" xfId="0" applyFont="1" applyFill="1" applyBorder="1" applyAlignment="1">
      <alignment horizontal="center"/>
    </xf>
    <xf numFmtId="0" fontId="1" fillId="4" borderId="3" xfId="0" applyFont="1" applyFill="1" applyBorder="1" applyAlignment="1">
      <alignment horizontal="center"/>
    </xf>
    <xf numFmtId="0" fontId="51" fillId="76" borderId="44" xfId="0" applyFont="1" applyFill="1" applyBorder="1" applyAlignment="1">
      <alignment horizontal="center"/>
    </xf>
    <xf numFmtId="0" fontId="51" fillId="76" borderId="45" xfId="0" applyFont="1" applyFill="1" applyBorder="1" applyAlignment="1">
      <alignment horizontal="center"/>
    </xf>
    <xf numFmtId="0" fontId="51" fillId="76" borderId="46" xfId="0" applyFont="1" applyFill="1" applyBorder="1" applyAlignment="1">
      <alignment horizontal="center"/>
    </xf>
    <xf numFmtId="0" fontId="1" fillId="0" borderId="38" xfId="0" applyFont="1" applyBorder="1" applyAlignment="1">
      <alignment horizontal="center"/>
    </xf>
    <xf numFmtId="0" fontId="1" fillId="0" borderId="39" xfId="0" applyFont="1" applyBorder="1" applyAlignment="1">
      <alignment horizontal="center"/>
    </xf>
    <xf numFmtId="0" fontId="1" fillId="0" borderId="40" xfId="0" applyFont="1" applyBorder="1" applyAlignment="1">
      <alignment horizontal="center"/>
    </xf>
    <xf numFmtId="0" fontId="40" fillId="0" borderId="0" xfId="0" applyFont="1" applyAlignment="1">
      <alignment horizontal="center"/>
    </xf>
    <xf numFmtId="0" fontId="1" fillId="6" borderId="1" xfId="0" applyFont="1" applyFill="1" applyBorder="1" applyAlignment="1">
      <alignment horizontal="center"/>
    </xf>
    <xf numFmtId="0" fontId="1" fillId="6" borderId="2" xfId="0" applyFont="1" applyFill="1" applyBorder="1" applyAlignment="1">
      <alignment horizontal="center"/>
    </xf>
    <xf numFmtId="0" fontId="1" fillId="6" borderId="3" xfId="0" applyFont="1" applyFill="1" applyBorder="1" applyAlignment="1">
      <alignment horizontal="center"/>
    </xf>
    <xf numFmtId="0" fontId="51" fillId="77" borderId="47" xfId="0" applyFont="1" applyFill="1" applyBorder="1" applyAlignment="1">
      <alignment horizontal="center"/>
    </xf>
    <xf numFmtId="0" fontId="51" fillId="77" borderId="0" xfId="0" applyFont="1" applyFill="1" applyBorder="1" applyAlignment="1">
      <alignment horizontal="center"/>
    </xf>
    <xf numFmtId="0" fontId="51" fillId="0" borderId="38" xfId="0" applyFont="1" applyBorder="1" applyAlignment="1">
      <alignment horizontal="center"/>
    </xf>
    <xf numFmtId="0" fontId="51" fillId="0" borderId="39" xfId="0" applyFont="1" applyBorder="1" applyAlignment="1">
      <alignment horizontal="center"/>
    </xf>
    <xf numFmtId="0" fontId="51" fillId="0" borderId="40" xfId="0" applyFont="1" applyBorder="1" applyAlignment="1">
      <alignment horizontal="center"/>
    </xf>
    <xf numFmtId="0" fontId="51" fillId="7" borderId="44" xfId="0" applyFont="1" applyFill="1" applyBorder="1" applyAlignment="1">
      <alignment horizontal="center"/>
    </xf>
    <xf numFmtId="0" fontId="51" fillId="7" borderId="45" xfId="0" applyFont="1" applyFill="1" applyBorder="1" applyAlignment="1">
      <alignment horizontal="center"/>
    </xf>
    <xf numFmtId="0" fontId="51" fillId="7" borderId="46" xfId="0" applyFont="1" applyFill="1" applyBorder="1" applyAlignment="1">
      <alignment horizontal="center"/>
    </xf>
    <xf numFmtId="0" fontId="1" fillId="8" borderId="1" xfId="0" applyFont="1" applyFill="1" applyBorder="1" applyAlignment="1">
      <alignment horizontal="center"/>
    </xf>
    <xf numFmtId="0" fontId="1" fillId="8" borderId="3" xfId="0" applyFont="1" applyFill="1" applyBorder="1" applyAlignment="1">
      <alignment horizontal="center"/>
    </xf>
    <xf numFmtId="0" fontId="40" fillId="63" borderId="24" xfId="0" applyFont="1" applyFill="1" applyBorder="1" applyAlignment="1">
      <alignment horizontal="center" vertical="center"/>
    </xf>
    <xf numFmtId="0" fontId="40" fillId="63" borderId="23" xfId="0" applyFont="1" applyFill="1" applyBorder="1" applyAlignment="1">
      <alignment horizontal="center" vertical="center"/>
    </xf>
    <xf numFmtId="0" fontId="1" fillId="62" borderId="1" xfId="0" applyFont="1" applyFill="1" applyBorder="1" applyAlignment="1">
      <alignment horizontal="center"/>
    </xf>
    <xf numFmtId="0" fontId="1" fillId="62" borderId="2" xfId="0" applyFont="1" applyFill="1" applyBorder="1" applyAlignment="1">
      <alignment horizontal="center"/>
    </xf>
    <xf numFmtId="0" fontId="1" fillId="62" borderId="3" xfId="0" applyFont="1" applyFill="1" applyBorder="1" applyAlignment="1">
      <alignment horizontal="center"/>
    </xf>
    <xf numFmtId="0" fontId="51" fillId="4" borderId="1" xfId="0" applyFont="1" applyFill="1" applyBorder="1" applyAlignment="1">
      <alignment horizontal="center"/>
    </xf>
    <xf numFmtId="0" fontId="51" fillId="4" borderId="3" xfId="0" applyFont="1" applyFill="1" applyBorder="1" applyAlignment="1">
      <alignment horizontal="center"/>
    </xf>
  </cellXfs>
  <cellStyles count="34739">
    <cellStyle name="20% - Accent1" xfId="19" builtinId="30" customBuiltin="1"/>
    <cellStyle name="20% - Accent1 2" xfId="55"/>
    <cellStyle name="20% - Accent1 3" xfId="179"/>
    <cellStyle name="20% - Accent1 4" xfId="265"/>
    <cellStyle name="20% - Accent1 5" xfId="753"/>
    <cellStyle name="20% - Accent1 6" xfId="812"/>
    <cellStyle name="20% - Accent1 7" xfId="54"/>
    <cellStyle name="20% - Accent1 8" xfId="15898"/>
    <cellStyle name="20% - Accent1 9" xfId="15918"/>
    <cellStyle name="20% - Accent2" xfId="23" builtinId="34" customBuiltin="1"/>
    <cellStyle name="20% - Accent2 2" xfId="57"/>
    <cellStyle name="20% - Accent2 3" xfId="180"/>
    <cellStyle name="20% - Accent2 4" xfId="266"/>
    <cellStyle name="20% - Accent2 5" xfId="755"/>
    <cellStyle name="20% - Accent2 6" xfId="853"/>
    <cellStyle name="20% - Accent2 7" xfId="56"/>
    <cellStyle name="20% - Accent2 8" xfId="15897"/>
    <cellStyle name="20% - Accent2 9" xfId="15903"/>
    <cellStyle name="20% - Accent3" xfId="27" builtinId="38" customBuiltin="1"/>
    <cellStyle name="20% - Accent3 2" xfId="59"/>
    <cellStyle name="20% - Accent3 3" xfId="181"/>
    <cellStyle name="20% - Accent3 4" xfId="267"/>
    <cellStyle name="20% - Accent3 5" xfId="756"/>
    <cellStyle name="20% - Accent3 6" xfId="1320"/>
    <cellStyle name="20% - Accent3 7" xfId="58"/>
    <cellStyle name="20% - Accent3 8" xfId="15895"/>
    <cellStyle name="20% - Accent3 9" xfId="15899"/>
    <cellStyle name="20% - Accent4" xfId="31" builtinId="42" customBuiltin="1"/>
    <cellStyle name="20% - Accent4 2" xfId="61"/>
    <cellStyle name="20% - Accent4 3" xfId="182"/>
    <cellStyle name="20% - Accent4 4" xfId="268"/>
    <cellStyle name="20% - Accent4 5" xfId="757"/>
    <cellStyle name="20% - Accent4 6" xfId="1317"/>
    <cellStyle name="20% - Accent4 7" xfId="60"/>
    <cellStyle name="20% - Accent4 8" xfId="15907"/>
    <cellStyle name="20% - Accent4 9" xfId="15911"/>
    <cellStyle name="20% - Accent5" xfId="35" builtinId="46" customBuiltin="1"/>
    <cellStyle name="20% - Accent5 2" xfId="63"/>
    <cellStyle name="20% - Accent5 3" xfId="183"/>
    <cellStyle name="20% - Accent5 4" xfId="269"/>
    <cellStyle name="20% - Accent5 5" xfId="758"/>
    <cellStyle name="20% - Accent5 6" xfId="1315"/>
    <cellStyle name="20% - Accent5 7" xfId="62"/>
    <cellStyle name="20% - Accent5 8" xfId="15896"/>
    <cellStyle name="20% - Accent5 9" xfId="15912"/>
    <cellStyle name="20% - Accent6" xfId="39" builtinId="50" customBuiltin="1"/>
    <cellStyle name="20% - Accent6 2" xfId="65"/>
    <cellStyle name="20% - Accent6 3" xfId="184"/>
    <cellStyle name="20% - Accent6 4" xfId="270"/>
    <cellStyle name="20% - Accent6 5" xfId="759"/>
    <cellStyle name="20% - Accent6 6" xfId="851"/>
    <cellStyle name="20% - Accent6 7" xfId="64"/>
    <cellStyle name="20% - Accent6 8" xfId="15901"/>
    <cellStyle name="20% - Accent6 9" xfId="15915"/>
    <cellStyle name="40% - Accent1" xfId="20" builtinId="31" customBuiltin="1"/>
    <cellStyle name="40% - Accent1 2" xfId="67"/>
    <cellStyle name="40% - Accent1 3" xfId="185"/>
    <cellStyle name="40% - Accent1 4" xfId="271"/>
    <cellStyle name="40% - Accent1 5" xfId="760"/>
    <cellStyle name="40% - Accent1 6" xfId="848"/>
    <cellStyle name="40% - Accent1 7" xfId="66"/>
    <cellStyle name="40% - Accent1 8" xfId="15904"/>
    <cellStyle name="40% - Accent1 9" xfId="15908"/>
    <cellStyle name="40% - Accent2" xfId="24" builtinId="35" customBuiltin="1"/>
    <cellStyle name="40% - Accent2 2" xfId="69"/>
    <cellStyle name="40% - Accent2 3" xfId="186"/>
    <cellStyle name="40% - Accent2 4" xfId="272"/>
    <cellStyle name="40% - Accent2 5" xfId="762"/>
    <cellStyle name="40% - Accent2 6" xfId="814"/>
    <cellStyle name="40% - Accent2 7" xfId="68"/>
    <cellStyle name="40% - Accent2 8" xfId="15922"/>
    <cellStyle name="40% - Accent2 9" xfId="15913"/>
    <cellStyle name="40% - Accent3" xfId="28" builtinId="39" customBuiltin="1"/>
    <cellStyle name="40% - Accent3 2" xfId="71"/>
    <cellStyle name="40% - Accent3 3" xfId="187"/>
    <cellStyle name="40% - Accent3 4" xfId="273"/>
    <cellStyle name="40% - Accent3 5" xfId="763"/>
    <cellStyle name="40% - Accent3 6" xfId="768"/>
    <cellStyle name="40% - Accent3 7" xfId="70"/>
    <cellStyle name="40% - Accent3 8" xfId="15910"/>
    <cellStyle name="40% - Accent3 9" xfId="15894"/>
    <cellStyle name="40% - Accent4" xfId="32" builtinId="43" customBuiltin="1"/>
    <cellStyle name="40% - Accent4 2" xfId="73"/>
    <cellStyle name="40% - Accent4 3" xfId="188"/>
    <cellStyle name="40% - Accent4 4" xfId="274"/>
    <cellStyle name="40% - Accent4 5" xfId="764"/>
    <cellStyle name="40% - Accent4 6" xfId="854"/>
    <cellStyle name="40% - Accent4 7" xfId="72"/>
    <cellStyle name="40% - Accent4 8" xfId="15916"/>
    <cellStyle name="40% - Accent4 9" xfId="15919"/>
    <cellStyle name="40% - Accent5" xfId="36" builtinId="47" customBuiltin="1"/>
    <cellStyle name="40% - Accent5 2" xfId="75"/>
    <cellStyle name="40% - Accent5 3" xfId="189"/>
    <cellStyle name="40% - Accent5 4" xfId="275"/>
    <cellStyle name="40% - Accent5 5" xfId="765"/>
    <cellStyle name="40% - Accent5 6" xfId="1300"/>
    <cellStyle name="40% - Accent5 7" xfId="74"/>
    <cellStyle name="40% - Accent5 8" xfId="15921"/>
    <cellStyle name="40% - Accent5 9" xfId="15906"/>
    <cellStyle name="40% - Accent6" xfId="40" builtinId="51" customBuiltin="1"/>
    <cellStyle name="40% - Accent6 2" xfId="77"/>
    <cellStyle name="40% - Accent6 3" xfId="190"/>
    <cellStyle name="40% - Accent6 4" xfId="276"/>
    <cellStyle name="40% - Accent6 5" xfId="766"/>
    <cellStyle name="40% - Accent6 6" xfId="819"/>
    <cellStyle name="40% - Accent6 7" xfId="76"/>
    <cellStyle name="40% - Accent6 8" xfId="15917"/>
    <cellStyle name="40% - Accent6 9" xfId="15900"/>
    <cellStyle name="60% - Accent1" xfId="21" builtinId="32" customBuiltin="1"/>
    <cellStyle name="60% - Accent1 2" xfId="79"/>
    <cellStyle name="60% - Accent1 3" xfId="191"/>
    <cellStyle name="60% - Accent1 4" xfId="277"/>
    <cellStyle name="60% - Accent1 5" xfId="767"/>
    <cellStyle name="60% - Accent1 6" xfId="754"/>
    <cellStyle name="60% - Accent1 7" xfId="78"/>
    <cellStyle name="60% - Accent2" xfId="25" builtinId="36" customBuiltin="1"/>
    <cellStyle name="60% - Accent2 2" xfId="81"/>
    <cellStyle name="60% - Accent2 3" xfId="192"/>
    <cellStyle name="60% - Accent2 4" xfId="278"/>
    <cellStyle name="60% - Accent2 5" xfId="769"/>
    <cellStyle name="60% - Accent2 6" xfId="1309"/>
    <cellStyle name="60% - Accent2 7" xfId="80"/>
    <cellStyle name="60% - Accent3" xfId="29" builtinId="40" customBuiltin="1"/>
    <cellStyle name="60% - Accent3 2" xfId="83"/>
    <cellStyle name="60% - Accent3 3" xfId="193"/>
    <cellStyle name="60% - Accent3 4" xfId="279"/>
    <cellStyle name="60% - Accent3 5" xfId="770"/>
    <cellStyle name="60% - Accent3 6" xfId="1303"/>
    <cellStyle name="60% - Accent3 7" xfId="82"/>
    <cellStyle name="60% - Accent4" xfId="33" builtinId="44" customBuiltin="1"/>
    <cellStyle name="60% - Accent4 2" xfId="85"/>
    <cellStyle name="60% - Accent4 3" xfId="194"/>
    <cellStyle name="60% - Accent4 4" xfId="280"/>
    <cellStyle name="60% - Accent4 5" xfId="771"/>
    <cellStyle name="60% - Accent4 6" xfId="1311"/>
    <cellStyle name="60% - Accent4 7" xfId="84"/>
    <cellStyle name="60% - Accent5" xfId="37" builtinId="48" customBuiltin="1"/>
    <cellStyle name="60% - Accent5 2" xfId="87"/>
    <cellStyle name="60% - Accent5 3" xfId="195"/>
    <cellStyle name="60% - Accent5 4" xfId="281"/>
    <cellStyle name="60% - Accent5 5" xfId="772"/>
    <cellStyle name="60% - Accent5 6" xfId="795"/>
    <cellStyle name="60% - Accent5 7" xfId="86"/>
    <cellStyle name="60% - Accent6" xfId="41" builtinId="52" customBuiltin="1"/>
    <cellStyle name="60% - Accent6 2" xfId="89"/>
    <cellStyle name="60% - Accent6 3" xfId="196"/>
    <cellStyle name="60% - Accent6 4" xfId="282"/>
    <cellStyle name="60% - Accent6 5" xfId="773"/>
    <cellStyle name="60% - Accent6 6" xfId="1308"/>
    <cellStyle name="60% - Accent6 7" xfId="88"/>
    <cellStyle name="Accent1" xfId="18" builtinId="29" customBuiltin="1"/>
    <cellStyle name="Accent1 2" xfId="91"/>
    <cellStyle name="Accent1 3" xfId="197"/>
    <cellStyle name="Accent1 4" xfId="283"/>
    <cellStyle name="Accent1 5" xfId="774"/>
    <cellStyle name="Accent1 6" xfId="1302"/>
    <cellStyle name="Accent1 7" xfId="90"/>
    <cellStyle name="Accent2" xfId="22" builtinId="33" customBuiltin="1"/>
    <cellStyle name="Accent2 2" xfId="93"/>
    <cellStyle name="Accent2 3" xfId="198"/>
    <cellStyle name="Accent2 4" xfId="284"/>
    <cellStyle name="Accent2 5" xfId="775"/>
    <cellStyle name="Accent2 6" xfId="761"/>
    <cellStyle name="Accent2 7" xfId="92"/>
    <cellStyle name="Accent3" xfId="26" builtinId="37" customBuiltin="1"/>
    <cellStyle name="Accent3 2" xfId="95"/>
    <cellStyle name="Accent3 3" xfId="199"/>
    <cellStyle name="Accent3 4" xfId="285"/>
    <cellStyle name="Accent3 5" xfId="776"/>
    <cellStyle name="Accent3 6" xfId="1312"/>
    <cellStyle name="Accent3 7" xfId="94"/>
    <cellStyle name="Accent4" xfId="30" builtinId="41" customBuiltin="1"/>
    <cellStyle name="Accent4 2" xfId="97"/>
    <cellStyle name="Accent4 3" xfId="200"/>
    <cellStyle name="Accent4 4" xfId="286"/>
    <cellStyle name="Accent4 5" xfId="777"/>
    <cellStyle name="Accent4 6" xfId="1319"/>
    <cellStyle name="Accent4 7" xfId="96"/>
    <cellStyle name="Accent5" xfId="34" builtinId="45" customBuiltin="1"/>
    <cellStyle name="Accent5 2" xfId="99"/>
    <cellStyle name="Accent5 3" xfId="201"/>
    <cellStyle name="Accent5 4" xfId="287"/>
    <cellStyle name="Accent5 5" xfId="778"/>
    <cellStyle name="Accent5 6" xfId="822"/>
    <cellStyle name="Accent5 7" xfId="98"/>
    <cellStyle name="Accent6" xfId="38" builtinId="49" customBuiltin="1"/>
    <cellStyle name="Accent6 2" xfId="101"/>
    <cellStyle name="Accent6 3" xfId="202"/>
    <cellStyle name="Accent6 4" xfId="288"/>
    <cellStyle name="Accent6 5" xfId="779"/>
    <cellStyle name="Accent6 6" xfId="782"/>
    <cellStyle name="Accent6 7" xfId="100"/>
    <cellStyle name="Bad" xfId="7" builtinId="27" customBuiltin="1"/>
    <cellStyle name="Bad 2" xfId="103"/>
    <cellStyle name="Bad 3" xfId="203"/>
    <cellStyle name="Bad 4" xfId="289"/>
    <cellStyle name="Bad 5" xfId="780"/>
    <cellStyle name="Bad 6" xfId="852"/>
    <cellStyle name="Bad 7" xfId="102"/>
    <cellStyle name="Calculation" xfId="11" builtinId="22" customBuiltin="1"/>
    <cellStyle name="Calculation 2" xfId="105"/>
    <cellStyle name="Calculation 2 2" xfId="15939"/>
    <cellStyle name="Calculation 2 2 10" xfId="24868"/>
    <cellStyle name="Calculation 2 2 10 2" xfId="34548"/>
    <cellStyle name="Calculation 2 2 11" xfId="26212"/>
    <cellStyle name="Calculation 2 2 2" xfId="16016"/>
    <cellStyle name="Calculation 2 2 2 2" xfId="16185"/>
    <cellStyle name="Calculation 2 2 2 2 2" xfId="17526"/>
    <cellStyle name="Calculation 2 2 2 2 2 2" xfId="23086"/>
    <cellStyle name="Calculation 2 2 2 2 2 2 2" xfId="32766"/>
    <cellStyle name="Calculation 2 2 2 2 2 3" xfId="20312"/>
    <cellStyle name="Calculation 2 2 2 2 2 3 2" xfId="29992"/>
    <cellStyle name="Calculation 2 2 2 2 2 4" xfId="21556"/>
    <cellStyle name="Calculation 2 2 2 2 2 4 2" xfId="31236"/>
    <cellStyle name="Calculation 2 2 2 2 2 5" xfId="27008"/>
    <cellStyle name="Calculation 2 2 2 2 2 6" xfId="27210"/>
    <cellStyle name="Calculation 2 2 2 2 3" xfId="18207"/>
    <cellStyle name="Calculation 2 2 2 2 3 2" xfId="23767"/>
    <cellStyle name="Calculation 2 2 2 2 3 2 2" xfId="33447"/>
    <cellStyle name="Calculation 2 2 2 2 3 3" xfId="18370"/>
    <cellStyle name="Calculation 2 2 2 2 3 3 2" xfId="28050"/>
    <cellStyle name="Calculation 2 2 2 2 3 4" xfId="24633"/>
    <cellStyle name="Calculation 2 2 2 2 3 4 2" xfId="34313"/>
    <cellStyle name="Calculation 2 2 2 2 3 5" xfId="27891"/>
    <cellStyle name="Calculation 2 2 2 2 4" xfId="22262"/>
    <cellStyle name="Calculation 2 2 2 2 4 2" xfId="31942"/>
    <cellStyle name="Calculation 2 2 2 2 5" xfId="20583"/>
    <cellStyle name="Calculation 2 2 2 2 5 2" xfId="30263"/>
    <cellStyle name="Calculation 2 2 2 2 6" xfId="20982"/>
    <cellStyle name="Calculation 2 2 2 2 6 2" xfId="30662"/>
    <cellStyle name="Calculation 2 2 2 2 7" xfId="26118"/>
    <cellStyle name="Calculation 2 2 2 3" xfId="16522"/>
    <cellStyle name="Calculation 2 2 2 3 2" xfId="16867"/>
    <cellStyle name="Calculation 2 2 2 3 2 2" xfId="22420"/>
    <cellStyle name="Calculation 2 2 2 3 2 2 2" xfId="32100"/>
    <cellStyle name="Calculation 2 2 2 3 2 3" xfId="18928"/>
    <cellStyle name="Calculation 2 2 2 3 2 3 2" xfId="28608"/>
    <cellStyle name="Calculation 2 2 2 3 2 4" xfId="21219"/>
    <cellStyle name="Calculation 2 2 2 3 2 4 2" xfId="30899"/>
    <cellStyle name="Calculation 2 2 2 3 2 5" xfId="26402"/>
    <cellStyle name="Calculation 2 2 2 3 2 6" xfId="25403"/>
    <cellStyle name="Calculation 2 2 2 3 3" xfId="17971"/>
    <cellStyle name="Calculation 2 2 2 3 3 2" xfId="23531"/>
    <cellStyle name="Calculation 2 2 2 3 3 2 2" xfId="33211"/>
    <cellStyle name="Calculation 2 2 2 3 3 3" xfId="20024"/>
    <cellStyle name="Calculation 2 2 2 3 3 3 2" xfId="29704"/>
    <cellStyle name="Calculation 2 2 2 3 3 4" xfId="19278"/>
    <cellStyle name="Calculation 2 2 2 3 3 4 2" xfId="28958"/>
    <cellStyle name="Calculation 2 2 2 3 3 5" xfId="27655"/>
    <cellStyle name="Calculation 2 2 2 3 4" xfId="22026"/>
    <cellStyle name="Calculation 2 2 2 3 4 2" xfId="31706"/>
    <cellStyle name="Calculation 2 2 2 3 5" xfId="18805"/>
    <cellStyle name="Calculation 2 2 2 3 5 2" xfId="28485"/>
    <cellStyle name="Calculation 2 2 2 3 6" xfId="24297"/>
    <cellStyle name="Calculation 2 2 2 3 6 2" xfId="33977"/>
    <cellStyle name="Calculation 2 2 2 3 7" xfId="25737"/>
    <cellStyle name="Calculation 2 2 2 4" xfId="17086"/>
    <cellStyle name="Calculation 2 2 2 4 2" xfId="22639"/>
    <cellStyle name="Calculation 2 2 2 4 2 2" xfId="32319"/>
    <cellStyle name="Calculation 2 2 2 4 3" xfId="19418"/>
    <cellStyle name="Calculation 2 2 2 4 3 2" xfId="29098"/>
    <cellStyle name="Calculation 2 2 2 4 4" xfId="20432"/>
    <cellStyle name="Calculation 2 2 2 4 4 2" xfId="30112"/>
    <cellStyle name="Calculation 2 2 2 4 5" xfId="26615"/>
    <cellStyle name="Calculation 2 2 2 4 6" xfId="25623"/>
    <cellStyle name="Calculation 2 2 2 5" xfId="17701"/>
    <cellStyle name="Calculation 2 2 2 5 2" xfId="23261"/>
    <cellStyle name="Calculation 2 2 2 5 2 2" xfId="32941"/>
    <cellStyle name="Calculation 2 2 2 5 3" xfId="21178"/>
    <cellStyle name="Calculation 2 2 2 5 3 2" xfId="30858"/>
    <cellStyle name="Calculation 2 2 2 5 4" xfId="18971"/>
    <cellStyle name="Calculation 2 2 2 5 4 2" xfId="28651"/>
    <cellStyle name="Calculation 2 2 2 5 5" xfId="27385"/>
    <cellStyle name="Calculation 2 2 2 6" xfId="21752"/>
    <cellStyle name="Calculation 2 2 2 6 2" xfId="31432"/>
    <cellStyle name="Calculation 2 2 2 7" xfId="21585"/>
    <cellStyle name="Calculation 2 2 2 7 2" xfId="31265"/>
    <cellStyle name="Calculation 2 2 2 8" xfId="20944"/>
    <cellStyle name="Calculation 2 2 2 8 2" xfId="30624"/>
    <cellStyle name="Calculation 2 2 2 9" xfId="25874"/>
    <cellStyle name="Calculation 2 2 3" xfId="16124"/>
    <cellStyle name="Calculation 2 2 3 2" xfId="16670"/>
    <cellStyle name="Calculation 2 2 3 2 2" xfId="17472"/>
    <cellStyle name="Calculation 2 2 3 2 2 2" xfId="23032"/>
    <cellStyle name="Calculation 2 2 3 2 2 2 2" xfId="32712"/>
    <cellStyle name="Calculation 2 2 3 2 2 3" xfId="20635"/>
    <cellStyle name="Calculation 2 2 3 2 2 3 2" xfId="30315"/>
    <cellStyle name="Calculation 2 2 3 2 2 4" xfId="20295"/>
    <cellStyle name="Calculation 2 2 3 2 2 4 2" xfId="29975"/>
    <cellStyle name="Calculation 2 2 3 2 2 5" xfId="26954"/>
    <cellStyle name="Calculation 2 2 3 2 2 6" xfId="25662"/>
    <cellStyle name="Calculation 2 2 3 2 3" xfId="18153"/>
    <cellStyle name="Calculation 2 2 3 2 3 2" xfId="23713"/>
    <cellStyle name="Calculation 2 2 3 2 3 2 2" xfId="33393"/>
    <cellStyle name="Calculation 2 2 3 2 3 3" xfId="24181"/>
    <cellStyle name="Calculation 2 2 3 2 3 3 2" xfId="33861"/>
    <cellStyle name="Calculation 2 2 3 2 3 4" xfId="24710"/>
    <cellStyle name="Calculation 2 2 3 2 3 4 2" xfId="34390"/>
    <cellStyle name="Calculation 2 2 3 2 3 5" xfId="27837"/>
    <cellStyle name="Calculation 2 2 3 2 4" xfId="22208"/>
    <cellStyle name="Calculation 2 2 3 2 4 2" xfId="31888"/>
    <cellStyle name="Calculation 2 2 3 2 5" xfId="20415"/>
    <cellStyle name="Calculation 2 2 3 2 5 2" xfId="30095"/>
    <cellStyle name="Calculation 2 2 3 2 6" xfId="19815"/>
    <cellStyle name="Calculation 2 2 3 2 6 2" xfId="29495"/>
    <cellStyle name="Calculation 2 2 3 2 7" xfId="25536"/>
    <cellStyle name="Calculation 2 2 3 3" xfId="16468"/>
    <cellStyle name="Calculation 2 2 3 3 2" xfId="16868"/>
    <cellStyle name="Calculation 2 2 3 3 2 2" xfId="22421"/>
    <cellStyle name="Calculation 2 2 3 3 2 2 2" xfId="32101"/>
    <cellStyle name="Calculation 2 2 3 3 2 3" xfId="20738"/>
    <cellStyle name="Calculation 2 2 3 3 2 3 2" xfId="30418"/>
    <cellStyle name="Calculation 2 2 3 3 2 4" xfId="19415"/>
    <cellStyle name="Calculation 2 2 3 3 2 4 2" xfId="29095"/>
    <cellStyle name="Calculation 2 2 3 3 2 5" xfId="26403"/>
    <cellStyle name="Calculation 2 2 3 3 2 6" xfId="26007"/>
    <cellStyle name="Calculation 2 2 3 3 3" xfId="17917"/>
    <cellStyle name="Calculation 2 2 3 3 3 2" xfId="23477"/>
    <cellStyle name="Calculation 2 2 3 3 3 2 2" xfId="33157"/>
    <cellStyle name="Calculation 2 2 3 3 3 3" xfId="20128"/>
    <cellStyle name="Calculation 2 2 3 3 3 3 2" xfId="29808"/>
    <cellStyle name="Calculation 2 2 3 3 3 4" xfId="19134"/>
    <cellStyle name="Calculation 2 2 3 3 3 4 2" xfId="28814"/>
    <cellStyle name="Calculation 2 2 3 3 3 5" xfId="27601"/>
    <cellStyle name="Calculation 2 2 3 3 4" xfId="21972"/>
    <cellStyle name="Calculation 2 2 3 3 4 2" xfId="31652"/>
    <cellStyle name="Calculation 2 2 3 3 5" xfId="19022"/>
    <cellStyle name="Calculation 2 2 3 3 5 2" xfId="28702"/>
    <cellStyle name="Calculation 2 2 3 3 6" xfId="21228"/>
    <cellStyle name="Calculation 2 2 3 3 6 2" xfId="30908"/>
    <cellStyle name="Calculation 2 2 3 3 7" xfId="25665"/>
    <cellStyle name="Calculation 2 2 3 4" xfId="17146"/>
    <cellStyle name="Calculation 2 2 3 4 2" xfId="22699"/>
    <cellStyle name="Calculation 2 2 3 4 2 2" xfId="32379"/>
    <cellStyle name="Calculation 2 2 3 4 3" xfId="20618"/>
    <cellStyle name="Calculation 2 2 3 4 3 2" xfId="30298"/>
    <cellStyle name="Calculation 2 2 3 4 4" xfId="20180"/>
    <cellStyle name="Calculation 2 2 3 4 4 2" xfId="29860"/>
    <cellStyle name="Calculation 2 2 3 4 5" xfId="26672"/>
    <cellStyle name="Calculation 2 2 3 4 6" xfId="25153"/>
    <cellStyle name="Calculation 2 2 3 5" xfId="17260"/>
    <cellStyle name="Calculation 2 2 3 5 2" xfId="22813"/>
    <cellStyle name="Calculation 2 2 3 5 2 2" xfId="32493"/>
    <cellStyle name="Calculation 2 2 3 5 3" xfId="20022"/>
    <cellStyle name="Calculation 2 2 3 5 3 2" xfId="29702"/>
    <cellStyle name="Calculation 2 2 3 5 4" xfId="18774"/>
    <cellStyle name="Calculation 2 2 3 5 4 2" xfId="28454"/>
    <cellStyle name="Calculation 2 2 3 5 5" xfId="26334"/>
    <cellStyle name="Calculation 2 2 3 6" xfId="21694"/>
    <cellStyle name="Calculation 2 2 3 6 2" xfId="31374"/>
    <cellStyle name="Calculation 2 2 3 7" xfId="19199"/>
    <cellStyle name="Calculation 2 2 3 7 2" xfId="28879"/>
    <cellStyle name="Calculation 2 2 3 8" xfId="24838"/>
    <cellStyle name="Calculation 2 2 3 8 2" xfId="34518"/>
    <cellStyle name="Calculation 2 2 3 9" xfId="26229"/>
    <cellStyle name="Calculation 2 2 4" xfId="16068"/>
    <cellStyle name="Calculation 2 2 4 2" xfId="17416"/>
    <cellStyle name="Calculation 2 2 4 2 2" xfId="22976"/>
    <cellStyle name="Calculation 2 2 4 2 2 2" xfId="32656"/>
    <cellStyle name="Calculation 2 2 4 2 3" xfId="21368"/>
    <cellStyle name="Calculation 2 2 4 2 3 2" xfId="31048"/>
    <cellStyle name="Calculation 2 2 4 2 4" xfId="18879"/>
    <cellStyle name="Calculation 2 2 4 2 4 2" xfId="28559"/>
    <cellStyle name="Calculation 2 2 4 2 5" xfId="26898"/>
    <cellStyle name="Calculation 2 2 4 2 6" xfId="25045"/>
    <cellStyle name="Calculation 2 2 4 3" xfId="18097"/>
    <cellStyle name="Calculation 2 2 4 3 2" xfId="23657"/>
    <cellStyle name="Calculation 2 2 4 3 2 2" xfId="33337"/>
    <cellStyle name="Calculation 2 2 4 3 3" xfId="24429"/>
    <cellStyle name="Calculation 2 2 4 3 3 2" xfId="34109"/>
    <cellStyle name="Calculation 2 2 4 3 4" xfId="19262"/>
    <cellStyle name="Calculation 2 2 4 3 4 2" xfId="28942"/>
    <cellStyle name="Calculation 2 2 4 3 5" xfId="27781"/>
    <cellStyle name="Calculation 2 2 4 4" xfId="22152"/>
    <cellStyle name="Calculation 2 2 4 4 2" xfId="31832"/>
    <cellStyle name="Calculation 2 2 4 5" xfId="23960"/>
    <cellStyle name="Calculation 2 2 4 5 2" xfId="33640"/>
    <cellStyle name="Calculation 2 2 4 6" xfId="21599"/>
    <cellStyle name="Calculation 2 2 4 6 2" xfId="31279"/>
    <cellStyle name="Calculation 2 2 4 7" xfId="25744"/>
    <cellStyle name="Calculation 2 2 5" xfId="16412"/>
    <cellStyle name="Calculation 2 2 5 2" xfId="16982"/>
    <cellStyle name="Calculation 2 2 5 2 2" xfId="22535"/>
    <cellStyle name="Calculation 2 2 5 2 2 2" xfId="32215"/>
    <cellStyle name="Calculation 2 2 5 2 3" xfId="20945"/>
    <cellStyle name="Calculation 2 2 5 2 3 2" xfId="30625"/>
    <cellStyle name="Calculation 2 2 5 2 4" xfId="24455"/>
    <cellStyle name="Calculation 2 2 5 2 4 2" xfId="34135"/>
    <cellStyle name="Calculation 2 2 5 2 5" xfId="26517"/>
    <cellStyle name="Calculation 2 2 5 2 6" xfId="26131"/>
    <cellStyle name="Calculation 2 2 5 3" xfId="17861"/>
    <cellStyle name="Calculation 2 2 5 3 2" xfId="23421"/>
    <cellStyle name="Calculation 2 2 5 3 2 2" xfId="33101"/>
    <cellStyle name="Calculation 2 2 5 3 3" xfId="20628"/>
    <cellStyle name="Calculation 2 2 5 3 3 2" xfId="30308"/>
    <cellStyle name="Calculation 2 2 5 3 4" xfId="24773"/>
    <cellStyle name="Calculation 2 2 5 3 4 2" xfId="34453"/>
    <cellStyle name="Calculation 2 2 5 3 5" xfId="27545"/>
    <cellStyle name="Calculation 2 2 5 4" xfId="21916"/>
    <cellStyle name="Calculation 2 2 5 4 2" xfId="31596"/>
    <cellStyle name="Calculation 2 2 5 5" xfId="19051"/>
    <cellStyle name="Calculation 2 2 5 5 2" xfId="28731"/>
    <cellStyle name="Calculation 2 2 5 6" xfId="19782"/>
    <cellStyle name="Calculation 2 2 5 6 2" xfId="29462"/>
    <cellStyle name="Calculation 2 2 5 7" xfId="25746"/>
    <cellStyle name="Calculation 2 2 6" xfId="17151"/>
    <cellStyle name="Calculation 2 2 6 2" xfId="22704"/>
    <cellStyle name="Calculation 2 2 6 2 2" xfId="32384"/>
    <cellStyle name="Calculation 2 2 6 3" xfId="20366"/>
    <cellStyle name="Calculation 2 2 6 3 2" xfId="30046"/>
    <cellStyle name="Calculation 2 2 6 4" xfId="20907"/>
    <cellStyle name="Calculation 2 2 6 4 2" xfId="30587"/>
    <cellStyle name="Calculation 2 2 6 5" xfId="26677"/>
    <cellStyle name="Calculation 2 2 6 6" xfId="27134"/>
    <cellStyle name="Calculation 2 2 7" xfId="17326"/>
    <cellStyle name="Calculation 2 2 7 2" xfId="22886"/>
    <cellStyle name="Calculation 2 2 7 2 2" xfId="32566"/>
    <cellStyle name="Calculation 2 2 7 3" xfId="18565"/>
    <cellStyle name="Calculation 2 2 7 3 2" xfId="28245"/>
    <cellStyle name="Calculation 2 2 7 4" xfId="18416"/>
    <cellStyle name="Calculation 2 2 7 4 2" xfId="28096"/>
    <cellStyle name="Calculation 2 2 7 5" xfId="25114"/>
    <cellStyle name="Calculation 2 2 8" xfId="21637"/>
    <cellStyle name="Calculation 2 2 8 2" xfId="31317"/>
    <cellStyle name="Calculation 2 2 9" xfId="24327"/>
    <cellStyle name="Calculation 2 2 9 2" xfId="34007"/>
    <cellStyle name="Calculation 2 3" xfId="15983"/>
    <cellStyle name="Calculation 2 3 10" xfId="25447"/>
    <cellStyle name="Calculation 2 3 2" xfId="16255"/>
    <cellStyle name="Calculation 2 3 2 2" xfId="16726"/>
    <cellStyle name="Calculation 2 3 2 2 2" xfId="17596"/>
    <cellStyle name="Calculation 2 3 2 2 2 2" xfId="23156"/>
    <cellStyle name="Calculation 2 3 2 2 2 2 2" xfId="32836"/>
    <cellStyle name="Calculation 2 3 2 2 2 3" xfId="18902"/>
    <cellStyle name="Calculation 2 3 2 2 2 3 2" xfId="28582"/>
    <cellStyle name="Calculation 2 3 2 2 2 4" xfId="24772"/>
    <cellStyle name="Calculation 2 3 2 2 2 4 2" xfId="34452"/>
    <cellStyle name="Calculation 2 3 2 2 2 5" xfId="27078"/>
    <cellStyle name="Calculation 2 3 2 2 2 6" xfId="27280"/>
    <cellStyle name="Calculation 2 3 2 2 3" xfId="18277"/>
    <cellStyle name="Calculation 2 3 2 2 3 2" xfId="23837"/>
    <cellStyle name="Calculation 2 3 2 2 3 2 2" xfId="33517"/>
    <cellStyle name="Calculation 2 3 2 2 3 3" xfId="24478"/>
    <cellStyle name="Calculation 2 3 2 2 3 3 2" xfId="34158"/>
    <cellStyle name="Calculation 2 3 2 2 3 4" xfId="24790"/>
    <cellStyle name="Calculation 2 3 2 2 3 4 2" xfId="34470"/>
    <cellStyle name="Calculation 2 3 2 2 3 5" xfId="27961"/>
    <cellStyle name="Calculation 2 3 2 2 4" xfId="22332"/>
    <cellStyle name="Calculation 2 3 2 2 4 2" xfId="32012"/>
    <cellStyle name="Calculation 2 3 2 2 5" xfId="21495"/>
    <cellStyle name="Calculation 2 3 2 2 5 2" xfId="31175"/>
    <cellStyle name="Calculation 2 3 2 2 6" xfId="21173"/>
    <cellStyle name="Calculation 2 3 2 2 6 2" xfId="30853"/>
    <cellStyle name="Calculation 2 3 2 2 7" xfId="25832"/>
    <cellStyle name="Calculation 2 3 2 3" xfId="16592"/>
    <cellStyle name="Calculation 2 3 2 3 2" xfId="17360"/>
    <cellStyle name="Calculation 2 3 2 3 2 2" xfId="22920"/>
    <cellStyle name="Calculation 2 3 2 3 2 2 2" xfId="32600"/>
    <cellStyle name="Calculation 2 3 2 3 2 3" xfId="19035"/>
    <cellStyle name="Calculation 2 3 2 3 2 3 2" xfId="28715"/>
    <cellStyle name="Calculation 2 3 2 3 2 4" xfId="21398"/>
    <cellStyle name="Calculation 2 3 2 3 2 4 2" xfId="31078"/>
    <cellStyle name="Calculation 2 3 2 3 2 5" xfId="26842"/>
    <cellStyle name="Calculation 2 3 2 3 2 6" xfId="25050"/>
    <cellStyle name="Calculation 2 3 2 3 3" xfId="18041"/>
    <cellStyle name="Calculation 2 3 2 3 3 2" xfId="23601"/>
    <cellStyle name="Calculation 2 3 2 3 3 2 2" xfId="33281"/>
    <cellStyle name="Calculation 2 3 2 3 3 3" xfId="21204"/>
    <cellStyle name="Calculation 2 3 2 3 3 3 2" xfId="30884"/>
    <cellStyle name="Calculation 2 3 2 3 3 4" xfId="18445"/>
    <cellStyle name="Calculation 2 3 2 3 3 4 2" xfId="28125"/>
    <cellStyle name="Calculation 2 3 2 3 3 5" xfId="27725"/>
    <cellStyle name="Calculation 2 3 2 3 4" xfId="22096"/>
    <cellStyle name="Calculation 2 3 2 3 4 2" xfId="31776"/>
    <cellStyle name="Calculation 2 3 2 3 5" xfId="18522"/>
    <cellStyle name="Calculation 2 3 2 3 5 2" xfId="28202"/>
    <cellStyle name="Calculation 2 3 2 3 6" xfId="21046"/>
    <cellStyle name="Calculation 2 3 2 3 6 2" xfId="30726"/>
    <cellStyle name="Calculation 2 3 2 3 7" xfId="25782"/>
    <cellStyle name="Calculation 2 3 2 4" xfId="17315"/>
    <cellStyle name="Calculation 2 3 2 4 2" xfId="22875"/>
    <cellStyle name="Calculation 2 3 2 4 2 2" xfId="32555"/>
    <cellStyle name="Calculation 2 3 2 4 3" xfId="24449"/>
    <cellStyle name="Calculation 2 3 2 4 3 2" xfId="34129"/>
    <cellStyle name="Calculation 2 3 2 4 4" xfId="20456"/>
    <cellStyle name="Calculation 2 3 2 4 4 2" xfId="30136"/>
    <cellStyle name="Calculation 2 3 2 4 5" xfId="26801"/>
    <cellStyle name="Calculation 2 3 2 4 6" xfId="26364"/>
    <cellStyle name="Calculation 2 3 2 5" xfId="17771"/>
    <cellStyle name="Calculation 2 3 2 5 2" xfId="23331"/>
    <cellStyle name="Calculation 2 3 2 5 2 2" xfId="33011"/>
    <cellStyle name="Calculation 2 3 2 5 3" xfId="19042"/>
    <cellStyle name="Calculation 2 3 2 5 3 2" xfId="28722"/>
    <cellStyle name="Calculation 2 3 2 5 4" xfId="18939"/>
    <cellStyle name="Calculation 2 3 2 5 4 2" xfId="28619"/>
    <cellStyle name="Calculation 2 3 2 5 5" xfId="27455"/>
    <cellStyle name="Calculation 2 3 2 6" xfId="21826"/>
    <cellStyle name="Calculation 2 3 2 6 2" xfId="31506"/>
    <cellStyle name="Calculation 2 3 2 7" xfId="19341"/>
    <cellStyle name="Calculation 2 3 2 7 2" xfId="29021"/>
    <cellStyle name="Calculation 2 3 2 8" xfId="18788"/>
    <cellStyle name="Calculation 2 3 2 8 2" xfId="28468"/>
    <cellStyle name="Calculation 2 3 2 9" xfId="25537"/>
    <cellStyle name="Calculation 2 3 3" xfId="16143"/>
    <cellStyle name="Calculation 2 3 3 2" xfId="17484"/>
    <cellStyle name="Calculation 2 3 3 2 2" xfId="23044"/>
    <cellStyle name="Calculation 2 3 3 2 2 2" xfId="32724"/>
    <cellStyle name="Calculation 2 3 3 2 3" xfId="20027"/>
    <cellStyle name="Calculation 2 3 3 2 3 2" xfId="29707"/>
    <cellStyle name="Calculation 2 3 3 2 4" xfId="19136"/>
    <cellStyle name="Calculation 2 3 3 2 4 2" xfId="28816"/>
    <cellStyle name="Calculation 2 3 3 2 5" xfId="26966"/>
    <cellStyle name="Calculation 2 3 3 2 6" xfId="25222"/>
    <cellStyle name="Calculation 2 3 3 3" xfId="18165"/>
    <cellStyle name="Calculation 2 3 3 3 2" xfId="23725"/>
    <cellStyle name="Calculation 2 3 3 3 2 2" xfId="33405"/>
    <cellStyle name="Calculation 2 3 3 3 3" xfId="24037"/>
    <cellStyle name="Calculation 2 3 3 3 3 2" xfId="33717"/>
    <cellStyle name="Calculation 2 3 3 3 4" xfId="24952"/>
    <cellStyle name="Calculation 2 3 3 3 4 2" xfId="34632"/>
    <cellStyle name="Calculation 2 3 3 3 5" xfId="27849"/>
    <cellStyle name="Calculation 2 3 3 4" xfId="22220"/>
    <cellStyle name="Calculation 2 3 3 4 2" xfId="31900"/>
    <cellStyle name="Calculation 2 3 3 5" xfId="19868"/>
    <cellStyle name="Calculation 2 3 3 5 2" xfId="29548"/>
    <cellStyle name="Calculation 2 3 3 6" xfId="19215"/>
    <cellStyle name="Calculation 2 3 3 6 2" xfId="28895"/>
    <cellStyle name="Calculation 2 3 3 7" xfId="25936"/>
    <cellStyle name="Calculation 2 3 4" xfId="16480"/>
    <cellStyle name="Calculation 2 3 4 2" xfId="16890"/>
    <cellStyle name="Calculation 2 3 4 2 2" xfId="22443"/>
    <cellStyle name="Calculation 2 3 4 2 2 2" xfId="32123"/>
    <cellStyle name="Calculation 2 3 4 2 3" xfId="20382"/>
    <cellStyle name="Calculation 2 3 4 2 3 2" xfId="30062"/>
    <cellStyle name="Calculation 2 3 4 2 4" xfId="18848"/>
    <cellStyle name="Calculation 2 3 4 2 4 2" xfId="28528"/>
    <cellStyle name="Calculation 2 3 4 2 5" xfId="26425"/>
    <cellStyle name="Calculation 2 3 4 2 6" xfId="25456"/>
    <cellStyle name="Calculation 2 3 4 3" xfId="17929"/>
    <cellStyle name="Calculation 2 3 4 3 2" xfId="23489"/>
    <cellStyle name="Calculation 2 3 4 3 2 2" xfId="33169"/>
    <cellStyle name="Calculation 2 3 4 3 3" xfId="24519"/>
    <cellStyle name="Calculation 2 3 4 3 3 2" xfId="34199"/>
    <cellStyle name="Calculation 2 3 4 3 4" xfId="20484"/>
    <cellStyle name="Calculation 2 3 4 3 4 2" xfId="30164"/>
    <cellStyle name="Calculation 2 3 4 3 5" xfId="27613"/>
    <cellStyle name="Calculation 2 3 4 4" xfId="21984"/>
    <cellStyle name="Calculation 2 3 4 4 2" xfId="31664"/>
    <cellStyle name="Calculation 2 3 4 5" xfId="19161"/>
    <cellStyle name="Calculation 2 3 4 5 2" xfId="28841"/>
    <cellStyle name="Calculation 2 3 4 6" xfId="19534"/>
    <cellStyle name="Calculation 2 3 4 6 2" xfId="29214"/>
    <cellStyle name="Calculation 2 3 4 7" xfId="25819"/>
    <cellStyle name="Calculation 2 3 5" xfId="17156"/>
    <cellStyle name="Calculation 2 3 5 2" xfId="22709"/>
    <cellStyle name="Calculation 2 3 5 2 2" xfId="32389"/>
    <cellStyle name="Calculation 2 3 5 3" xfId="18930"/>
    <cellStyle name="Calculation 2 3 5 3 2" xfId="28610"/>
    <cellStyle name="Calculation 2 3 5 4" xfId="18619"/>
    <cellStyle name="Calculation 2 3 5 4 2" xfId="28299"/>
    <cellStyle name="Calculation 2 3 5 5" xfId="26680"/>
    <cellStyle name="Calculation 2 3 5 6" xfId="27146"/>
    <cellStyle name="Calculation 2 3 6" xfId="17659"/>
    <cellStyle name="Calculation 2 3 6 2" xfId="23219"/>
    <cellStyle name="Calculation 2 3 6 2 2" xfId="32899"/>
    <cellStyle name="Calculation 2 3 6 3" xfId="18440"/>
    <cellStyle name="Calculation 2 3 6 3 2" xfId="28120"/>
    <cellStyle name="Calculation 2 3 6 4" xfId="19580"/>
    <cellStyle name="Calculation 2 3 6 4 2" xfId="29260"/>
    <cellStyle name="Calculation 2 3 6 5" xfId="27343"/>
    <cellStyle name="Calculation 2 3 7" xfId="21710"/>
    <cellStyle name="Calculation 2 3 7 2" xfId="31390"/>
    <cellStyle name="Calculation 2 3 8" xfId="19560"/>
    <cellStyle name="Calculation 2 3 8 2" xfId="29240"/>
    <cellStyle name="Calculation 2 3 9" xfId="24528"/>
    <cellStyle name="Calculation 2 3 9 2" xfId="34208"/>
    <cellStyle name="Calculation 2 4" xfId="16378"/>
    <cellStyle name="Calculation 2 4 2" xfId="16956"/>
    <cellStyle name="Calculation 2 4 2 2" xfId="22509"/>
    <cellStyle name="Calculation 2 4 2 2 2" xfId="32189"/>
    <cellStyle name="Calculation 2 4 2 3" xfId="23938"/>
    <cellStyle name="Calculation 2 4 2 3 2" xfId="33618"/>
    <cellStyle name="Calculation 2 4 2 4" xfId="19266"/>
    <cellStyle name="Calculation 2 4 2 4 2" xfId="28946"/>
    <cellStyle name="Calculation 2 4 2 5" xfId="26491"/>
    <cellStyle name="Calculation 2 4 2 6" xfId="25948"/>
    <cellStyle name="Calculation 2 4 3" xfId="17827"/>
    <cellStyle name="Calculation 2 4 3 2" xfId="23387"/>
    <cellStyle name="Calculation 2 4 3 2 2" xfId="33067"/>
    <cellStyle name="Calculation 2 4 3 3" xfId="19048"/>
    <cellStyle name="Calculation 2 4 3 3 2" xfId="28728"/>
    <cellStyle name="Calculation 2 4 3 4" xfId="19831"/>
    <cellStyle name="Calculation 2 4 3 4 2" xfId="29511"/>
    <cellStyle name="Calculation 2 4 3 5" xfId="27511"/>
    <cellStyle name="Calculation 2 4 4" xfId="21882"/>
    <cellStyle name="Calculation 2 4 4 2" xfId="31562"/>
    <cellStyle name="Calculation 2 4 5" xfId="20414"/>
    <cellStyle name="Calculation 2 4 5 2" xfId="30094"/>
    <cellStyle name="Calculation 2 4 6" xfId="19587"/>
    <cellStyle name="Calculation 2 4 6 2" xfId="29267"/>
    <cellStyle name="Calculation 2 4 7" xfId="25766"/>
    <cellStyle name="Calculation 2 5" xfId="24479"/>
    <cellStyle name="Calculation 2 5 2" xfId="34159"/>
    <cellStyle name="Calculation 3" xfId="204"/>
    <cellStyle name="Calculation 3 2" xfId="15948"/>
    <cellStyle name="Calculation 3 2 10" xfId="20800"/>
    <cellStyle name="Calculation 3 2 10 2" xfId="30480"/>
    <cellStyle name="Calculation 3 2 11" xfId="26144"/>
    <cellStyle name="Calculation 3 2 2" xfId="16040"/>
    <cellStyle name="Calculation 3 2 2 2" xfId="16229"/>
    <cellStyle name="Calculation 3 2 2 2 2" xfId="17570"/>
    <cellStyle name="Calculation 3 2 2 2 2 2" xfId="23130"/>
    <cellStyle name="Calculation 3 2 2 2 2 2 2" xfId="32810"/>
    <cellStyle name="Calculation 3 2 2 2 2 3" xfId="20587"/>
    <cellStyle name="Calculation 3 2 2 2 2 3 2" xfId="30267"/>
    <cellStyle name="Calculation 3 2 2 2 2 4" xfId="19157"/>
    <cellStyle name="Calculation 3 2 2 2 2 4 2" xfId="28837"/>
    <cellStyle name="Calculation 3 2 2 2 2 5" xfId="27052"/>
    <cellStyle name="Calculation 3 2 2 2 2 6" xfId="27254"/>
    <cellStyle name="Calculation 3 2 2 2 3" xfId="18251"/>
    <cellStyle name="Calculation 3 2 2 2 3 2" xfId="23811"/>
    <cellStyle name="Calculation 3 2 2 2 3 2 2" xfId="33491"/>
    <cellStyle name="Calculation 3 2 2 2 3 3" xfId="24464"/>
    <cellStyle name="Calculation 3 2 2 2 3 3 2" xfId="34144"/>
    <cellStyle name="Calculation 3 2 2 2 3 4" xfId="21583"/>
    <cellStyle name="Calculation 3 2 2 2 3 4 2" xfId="31263"/>
    <cellStyle name="Calculation 3 2 2 2 3 5" xfId="27935"/>
    <cellStyle name="Calculation 3 2 2 2 4" xfId="22306"/>
    <cellStyle name="Calculation 3 2 2 2 4 2" xfId="31986"/>
    <cellStyle name="Calculation 3 2 2 2 5" xfId="18607"/>
    <cellStyle name="Calculation 3 2 2 2 5 2" xfId="28287"/>
    <cellStyle name="Calculation 3 2 2 2 6" xfId="20502"/>
    <cellStyle name="Calculation 3 2 2 2 6 2" xfId="30182"/>
    <cellStyle name="Calculation 3 2 2 2 7" xfId="26004"/>
    <cellStyle name="Calculation 3 2 2 3" xfId="16566"/>
    <cellStyle name="Calculation 3 2 2 3 2" xfId="17334"/>
    <cellStyle name="Calculation 3 2 2 3 2 2" xfId="22894"/>
    <cellStyle name="Calculation 3 2 2 3 2 2 2" xfId="32574"/>
    <cellStyle name="Calculation 3 2 2 3 2 3" xfId="18502"/>
    <cellStyle name="Calculation 3 2 2 3 2 3 2" xfId="28182"/>
    <cellStyle name="Calculation 3 2 2 3 2 4" xfId="20994"/>
    <cellStyle name="Calculation 3 2 2 3 2 4 2" xfId="30674"/>
    <cellStyle name="Calculation 3 2 2 3 2 5" xfId="26816"/>
    <cellStyle name="Calculation 3 2 2 3 2 6" xfId="25246"/>
    <cellStyle name="Calculation 3 2 2 3 3" xfId="18015"/>
    <cellStyle name="Calculation 3 2 2 3 3 2" xfId="23575"/>
    <cellStyle name="Calculation 3 2 2 3 3 2 2" xfId="33255"/>
    <cellStyle name="Calculation 3 2 2 3 3 3" xfId="24544"/>
    <cellStyle name="Calculation 3 2 2 3 3 3 2" xfId="34224"/>
    <cellStyle name="Calculation 3 2 2 3 3 4" xfId="21285"/>
    <cellStyle name="Calculation 3 2 2 3 3 4 2" xfId="30965"/>
    <cellStyle name="Calculation 3 2 2 3 3 5" xfId="27699"/>
    <cellStyle name="Calculation 3 2 2 3 4" xfId="22070"/>
    <cellStyle name="Calculation 3 2 2 3 4 2" xfId="31750"/>
    <cellStyle name="Calculation 3 2 2 3 5" xfId="18798"/>
    <cellStyle name="Calculation 3 2 2 3 5 2" xfId="28478"/>
    <cellStyle name="Calculation 3 2 2 3 6" xfId="24935"/>
    <cellStyle name="Calculation 3 2 2 3 6 2" xfId="34615"/>
    <cellStyle name="Calculation 3 2 2 3 7" xfId="26248"/>
    <cellStyle name="Calculation 3 2 2 4" xfId="17025"/>
    <cellStyle name="Calculation 3 2 2 4 2" xfId="22578"/>
    <cellStyle name="Calculation 3 2 2 4 2 2" xfId="32258"/>
    <cellStyle name="Calculation 3 2 2 4 3" xfId="21092"/>
    <cellStyle name="Calculation 3 2 2 4 3 2" xfId="30772"/>
    <cellStyle name="Calculation 3 2 2 4 4" xfId="21169"/>
    <cellStyle name="Calculation 3 2 2 4 4 2" xfId="30849"/>
    <cellStyle name="Calculation 3 2 2 4 5" xfId="26560"/>
    <cellStyle name="Calculation 3 2 2 4 6" xfId="25419"/>
    <cellStyle name="Calculation 3 2 2 5" xfId="17745"/>
    <cellStyle name="Calculation 3 2 2 5 2" xfId="23305"/>
    <cellStyle name="Calculation 3 2 2 5 2 2" xfId="32985"/>
    <cellStyle name="Calculation 3 2 2 5 3" xfId="21256"/>
    <cellStyle name="Calculation 3 2 2 5 3 2" xfId="30936"/>
    <cellStyle name="Calculation 3 2 2 5 4" xfId="24614"/>
    <cellStyle name="Calculation 3 2 2 5 4 2" xfId="34294"/>
    <cellStyle name="Calculation 3 2 2 5 5" xfId="27429"/>
    <cellStyle name="Calculation 3 2 2 6" xfId="21798"/>
    <cellStyle name="Calculation 3 2 2 6 2" xfId="31478"/>
    <cellStyle name="Calculation 3 2 2 7" xfId="24209"/>
    <cellStyle name="Calculation 3 2 2 7 2" xfId="33889"/>
    <cellStyle name="Calculation 3 2 2 8" xfId="18840"/>
    <cellStyle name="Calculation 3 2 2 8 2" xfId="28520"/>
    <cellStyle name="Calculation 3 2 2 9" xfId="25823"/>
    <cellStyle name="Calculation 3 2 3" xfId="16105"/>
    <cellStyle name="Calculation 3 2 3 2" xfId="16651"/>
    <cellStyle name="Calculation 3 2 3 2 2" xfId="17453"/>
    <cellStyle name="Calculation 3 2 3 2 2 2" xfId="23013"/>
    <cellStyle name="Calculation 3 2 3 2 2 2 2" xfId="32693"/>
    <cellStyle name="Calculation 3 2 3 2 2 3" xfId="20992"/>
    <cellStyle name="Calculation 3 2 3 2 2 3 2" xfId="30672"/>
    <cellStyle name="Calculation 3 2 3 2 2 4" xfId="20146"/>
    <cellStyle name="Calculation 3 2 3 2 2 4 2" xfId="29826"/>
    <cellStyle name="Calculation 3 2 3 2 2 5" xfId="26935"/>
    <cellStyle name="Calculation 3 2 3 2 2 6" xfId="25733"/>
    <cellStyle name="Calculation 3 2 3 2 3" xfId="18134"/>
    <cellStyle name="Calculation 3 2 3 2 3 2" xfId="23694"/>
    <cellStyle name="Calculation 3 2 3 2 3 2 2" xfId="33374"/>
    <cellStyle name="Calculation 3 2 3 2 3 3" xfId="24304"/>
    <cellStyle name="Calculation 3 2 3 2 3 3 2" xfId="33984"/>
    <cellStyle name="Calculation 3 2 3 2 3 4" xfId="24596"/>
    <cellStyle name="Calculation 3 2 3 2 3 4 2" xfId="34276"/>
    <cellStyle name="Calculation 3 2 3 2 3 5" xfId="27818"/>
    <cellStyle name="Calculation 3 2 3 2 4" xfId="22189"/>
    <cellStyle name="Calculation 3 2 3 2 4 2" xfId="31869"/>
    <cellStyle name="Calculation 3 2 3 2 5" xfId="20672"/>
    <cellStyle name="Calculation 3 2 3 2 5 2" xfId="30352"/>
    <cellStyle name="Calculation 3 2 3 2 6" xfId="20858"/>
    <cellStyle name="Calculation 3 2 3 2 6 2" xfId="30538"/>
    <cellStyle name="Calculation 3 2 3 2 7" xfId="25915"/>
    <cellStyle name="Calculation 3 2 3 3" xfId="16449"/>
    <cellStyle name="Calculation 3 2 3 3 2" xfId="16899"/>
    <cellStyle name="Calculation 3 2 3 3 2 2" xfId="22452"/>
    <cellStyle name="Calculation 3 2 3 3 2 2 2" xfId="32132"/>
    <cellStyle name="Calculation 3 2 3 3 2 3" xfId="21000"/>
    <cellStyle name="Calculation 3 2 3 3 2 3 2" xfId="30680"/>
    <cellStyle name="Calculation 3 2 3 3 2 4" xfId="21339"/>
    <cellStyle name="Calculation 3 2 3 3 2 4 2" xfId="31019"/>
    <cellStyle name="Calculation 3 2 3 3 2 5" xfId="26434"/>
    <cellStyle name="Calculation 3 2 3 3 2 6" xfId="26029"/>
    <cellStyle name="Calculation 3 2 3 3 3" xfId="17898"/>
    <cellStyle name="Calculation 3 2 3 3 3 2" xfId="23458"/>
    <cellStyle name="Calculation 3 2 3 3 3 2 2" xfId="33138"/>
    <cellStyle name="Calculation 3 2 3 3 3 3" xfId="18516"/>
    <cellStyle name="Calculation 3 2 3 3 3 3 2" xfId="28196"/>
    <cellStyle name="Calculation 3 2 3 3 3 4" xfId="18587"/>
    <cellStyle name="Calculation 3 2 3 3 3 4 2" xfId="28267"/>
    <cellStyle name="Calculation 3 2 3 3 3 5" xfId="27582"/>
    <cellStyle name="Calculation 3 2 3 3 4" xfId="21953"/>
    <cellStyle name="Calculation 3 2 3 3 4 2" xfId="31633"/>
    <cellStyle name="Calculation 3 2 3 3 5" xfId="18907"/>
    <cellStyle name="Calculation 3 2 3 3 5 2" xfId="28587"/>
    <cellStyle name="Calculation 3 2 3 3 6" xfId="20993"/>
    <cellStyle name="Calculation 3 2 3 3 6 2" xfId="30673"/>
    <cellStyle name="Calculation 3 2 3 3 7" xfId="26091"/>
    <cellStyle name="Calculation 3 2 3 4" xfId="17125"/>
    <cellStyle name="Calculation 3 2 3 4 2" xfId="22678"/>
    <cellStyle name="Calculation 3 2 3 4 2 2" xfId="32358"/>
    <cellStyle name="Calculation 3 2 3 4 3" xfId="19977"/>
    <cellStyle name="Calculation 3 2 3 4 3 2" xfId="29657"/>
    <cellStyle name="Calculation 3 2 3 4 4" xfId="20642"/>
    <cellStyle name="Calculation 3 2 3 4 4 2" xfId="30322"/>
    <cellStyle name="Calculation 3 2 3 4 5" xfId="26651"/>
    <cellStyle name="Calculation 3 2 3 4 6" xfId="25154"/>
    <cellStyle name="Calculation 3 2 3 5" xfId="17279"/>
    <cellStyle name="Calculation 3 2 3 5 2" xfId="22839"/>
    <cellStyle name="Calculation 3 2 3 5 2 2" xfId="32519"/>
    <cellStyle name="Calculation 3 2 3 5 3" xfId="19652"/>
    <cellStyle name="Calculation 3 2 3 5 3 2" xfId="29332"/>
    <cellStyle name="Calculation 3 2 3 5 4" xfId="19934"/>
    <cellStyle name="Calculation 3 2 3 5 4 2" xfId="29614"/>
    <cellStyle name="Calculation 3 2 3 5 5" xfId="27161"/>
    <cellStyle name="Calculation 3 2 3 6" xfId="21674"/>
    <cellStyle name="Calculation 3 2 3 6 2" xfId="31354"/>
    <cellStyle name="Calculation 3 2 3 7" xfId="19729"/>
    <cellStyle name="Calculation 3 2 3 7 2" xfId="29409"/>
    <cellStyle name="Calculation 3 2 3 8" xfId="24741"/>
    <cellStyle name="Calculation 3 2 3 8 2" xfId="34421"/>
    <cellStyle name="Calculation 3 2 3 9" xfId="26269"/>
    <cellStyle name="Calculation 3 2 4" xfId="16077"/>
    <cellStyle name="Calculation 3 2 4 2" xfId="17425"/>
    <cellStyle name="Calculation 3 2 4 2 2" xfId="22985"/>
    <cellStyle name="Calculation 3 2 4 2 2 2" xfId="32665"/>
    <cellStyle name="Calculation 3 2 4 2 3" xfId="21168"/>
    <cellStyle name="Calculation 3 2 4 2 3 2" xfId="30848"/>
    <cellStyle name="Calculation 3 2 4 2 4" xfId="21476"/>
    <cellStyle name="Calculation 3 2 4 2 4 2" xfId="31156"/>
    <cellStyle name="Calculation 3 2 4 2 5" xfId="26907"/>
    <cellStyle name="Calculation 3 2 4 2 6" xfId="25064"/>
    <cellStyle name="Calculation 3 2 4 3" xfId="18106"/>
    <cellStyle name="Calculation 3 2 4 3 2" xfId="23666"/>
    <cellStyle name="Calculation 3 2 4 3 2 2" xfId="33346"/>
    <cellStyle name="Calculation 3 2 4 3 3" xfId="24517"/>
    <cellStyle name="Calculation 3 2 4 3 3 2" xfId="34197"/>
    <cellStyle name="Calculation 3 2 4 3 4" xfId="24941"/>
    <cellStyle name="Calculation 3 2 4 3 4 2" xfId="34621"/>
    <cellStyle name="Calculation 3 2 4 3 5" xfId="27790"/>
    <cellStyle name="Calculation 3 2 4 4" xfId="22161"/>
    <cellStyle name="Calculation 3 2 4 4 2" xfId="31841"/>
    <cellStyle name="Calculation 3 2 4 5" xfId="18754"/>
    <cellStyle name="Calculation 3 2 4 5 2" xfId="28434"/>
    <cellStyle name="Calculation 3 2 4 6" xfId="20318"/>
    <cellStyle name="Calculation 3 2 4 6 2" xfId="29998"/>
    <cellStyle name="Calculation 3 2 4 7" xfId="25511"/>
    <cellStyle name="Calculation 3 2 5" xfId="16421"/>
    <cellStyle name="Calculation 3 2 5 2" xfId="16907"/>
    <cellStyle name="Calculation 3 2 5 2 2" xfId="22460"/>
    <cellStyle name="Calculation 3 2 5 2 2 2" xfId="32140"/>
    <cellStyle name="Calculation 3 2 5 2 3" xfId="18750"/>
    <cellStyle name="Calculation 3 2 5 2 3 2" xfId="28430"/>
    <cellStyle name="Calculation 3 2 5 2 4" xfId="20997"/>
    <cellStyle name="Calculation 3 2 5 2 4 2" xfId="30677"/>
    <cellStyle name="Calculation 3 2 5 2 5" xfId="26442"/>
    <cellStyle name="Calculation 3 2 5 2 6" xfId="25285"/>
    <cellStyle name="Calculation 3 2 5 3" xfId="17870"/>
    <cellStyle name="Calculation 3 2 5 3 2" xfId="23430"/>
    <cellStyle name="Calculation 3 2 5 3 2 2" xfId="33110"/>
    <cellStyle name="Calculation 3 2 5 3 3" xfId="21269"/>
    <cellStyle name="Calculation 3 2 5 3 3 2" xfId="30949"/>
    <cellStyle name="Calculation 3 2 5 3 4" xfId="20694"/>
    <cellStyle name="Calculation 3 2 5 3 4 2" xfId="30374"/>
    <cellStyle name="Calculation 3 2 5 3 5" xfId="27554"/>
    <cellStyle name="Calculation 3 2 5 4" xfId="21925"/>
    <cellStyle name="Calculation 3 2 5 4 2" xfId="31605"/>
    <cellStyle name="Calculation 3 2 5 5" xfId="21514"/>
    <cellStyle name="Calculation 3 2 5 5 2" xfId="31194"/>
    <cellStyle name="Calculation 3 2 5 6" xfId="20558"/>
    <cellStyle name="Calculation 3 2 5 6 2" xfId="30238"/>
    <cellStyle name="Calculation 3 2 5 7" xfId="25399"/>
    <cellStyle name="Calculation 3 2 6" xfId="17070"/>
    <cellStyle name="Calculation 3 2 6 2" xfId="22623"/>
    <cellStyle name="Calculation 3 2 6 2 2" xfId="32303"/>
    <cellStyle name="Calculation 3 2 6 3" xfId="19760"/>
    <cellStyle name="Calculation 3 2 6 3 2" xfId="29440"/>
    <cellStyle name="Calculation 3 2 6 4" xfId="21221"/>
    <cellStyle name="Calculation 3 2 6 4 2" xfId="30901"/>
    <cellStyle name="Calculation 3 2 6 5" xfId="26602"/>
    <cellStyle name="Calculation 3 2 6 6" xfId="26132"/>
    <cellStyle name="Calculation 3 2 7" xfId="17316"/>
    <cellStyle name="Calculation 3 2 7 2" xfId="22876"/>
    <cellStyle name="Calculation 3 2 7 2 2" xfId="32556"/>
    <cellStyle name="Calculation 3 2 7 3" xfId="24014"/>
    <cellStyle name="Calculation 3 2 7 3 2" xfId="33694"/>
    <cellStyle name="Calculation 3 2 7 4" xfId="19020"/>
    <cellStyle name="Calculation 3 2 7 4 2" xfId="28700"/>
    <cellStyle name="Calculation 3 2 7 5" xfId="26306"/>
    <cellStyle name="Calculation 3 2 8" xfId="21646"/>
    <cellStyle name="Calculation 3 2 8 2" xfId="31326"/>
    <cellStyle name="Calculation 3 2 9" xfId="21264"/>
    <cellStyle name="Calculation 3 2 9 2" xfId="30944"/>
    <cellStyle name="Calculation 3 3" xfId="15992"/>
    <cellStyle name="Calculation 3 3 10" xfId="26020"/>
    <cellStyle name="Calculation 3 3 2" xfId="16264"/>
    <cellStyle name="Calculation 3 3 2 2" xfId="16735"/>
    <cellStyle name="Calculation 3 3 2 2 2" xfId="17605"/>
    <cellStyle name="Calculation 3 3 2 2 2 2" xfId="23165"/>
    <cellStyle name="Calculation 3 3 2 2 2 2 2" xfId="32845"/>
    <cellStyle name="Calculation 3 3 2 2 2 3" xfId="19984"/>
    <cellStyle name="Calculation 3 3 2 2 2 3 2" xfId="29664"/>
    <cellStyle name="Calculation 3 3 2 2 2 4" xfId="21560"/>
    <cellStyle name="Calculation 3 3 2 2 2 4 2" xfId="31240"/>
    <cellStyle name="Calculation 3 3 2 2 2 5" xfId="27087"/>
    <cellStyle name="Calculation 3 3 2 2 2 6" xfId="27289"/>
    <cellStyle name="Calculation 3 3 2 2 3" xfId="18286"/>
    <cellStyle name="Calculation 3 3 2 2 3 2" xfId="23846"/>
    <cellStyle name="Calculation 3 3 2 2 3 2 2" xfId="33526"/>
    <cellStyle name="Calculation 3 3 2 2 3 3" xfId="24137"/>
    <cellStyle name="Calculation 3 3 2 2 3 3 2" xfId="33817"/>
    <cellStyle name="Calculation 3 3 2 2 3 4" xfId="24944"/>
    <cellStyle name="Calculation 3 3 2 2 3 4 2" xfId="34624"/>
    <cellStyle name="Calculation 3 3 2 2 3 5" xfId="27970"/>
    <cellStyle name="Calculation 3 3 2 2 4" xfId="22341"/>
    <cellStyle name="Calculation 3 3 2 2 4 2" xfId="32021"/>
    <cellStyle name="Calculation 3 3 2 2 5" xfId="18353"/>
    <cellStyle name="Calculation 3 3 2 2 5 2" xfId="28033"/>
    <cellStyle name="Calculation 3 3 2 2 6" xfId="22823"/>
    <cellStyle name="Calculation 3 3 2 2 6 2" xfId="32503"/>
    <cellStyle name="Calculation 3 3 2 2 7" xfId="25613"/>
    <cellStyle name="Calculation 3 3 2 3" xfId="16601"/>
    <cellStyle name="Calculation 3 3 2 3 2" xfId="17369"/>
    <cellStyle name="Calculation 3 3 2 3 2 2" xfId="22929"/>
    <cellStyle name="Calculation 3 3 2 3 2 2 2" xfId="32609"/>
    <cellStyle name="Calculation 3 3 2 3 2 3" xfId="20940"/>
    <cellStyle name="Calculation 3 3 2 3 2 3 2" xfId="30620"/>
    <cellStyle name="Calculation 3 3 2 3 2 4" xfId="18384"/>
    <cellStyle name="Calculation 3 3 2 3 2 4 2" xfId="28064"/>
    <cellStyle name="Calculation 3 3 2 3 2 5" xfId="26851"/>
    <cellStyle name="Calculation 3 3 2 3 2 6" xfId="25293"/>
    <cellStyle name="Calculation 3 3 2 3 3" xfId="18050"/>
    <cellStyle name="Calculation 3 3 2 3 3 2" xfId="23610"/>
    <cellStyle name="Calculation 3 3 2 3 3 2 2" xfId="33290"/>
    <cellStyle name="Calculation 3 3 2 3 3 3" xfId="21028"/>
    <cellStyle name="Calculation 3 3 2 3 3 3 2" xfId="30708"/>
    <cellStyle name="Calculation 3 3 2 3 3 4" xfId="20018"/>
    <cellStyle name="Calculation 3 3 2 3 3 4 2" xfId="29698"/>
    <cellStyle name="Calculation 3 3 2 3 3 5" xfId="27734"/>
    <cellStyle name="Calculation 3 3 2 3 4" xfId="22105"/>
    <cellStyle name="Calculation 3 3 2 3 4 2" xfId="31785"/>
    <cellStyle name="Calculation 3 3 2 3 5" xfId="24481"/>
    <cellStyle name="Calculation 3 3 2 3 5 2" xfId="34161"/>
    <cellStyle name="Calculation 3 3 2 3 6" xfId="18475"/>
    <cellStyle name="Calculation 3 3 2 3 6 2" xfId="28155"/>
    <cellStyle name="Calculation 3 3 2 3 7" xfId="25564"/>
    <cellStyle name="Calculation 3 3 2 4" xfId="17292"/>
    <cellStyle name="Calculation 3 3 2 4 2" xfId="22852"/>
    <cellStyle name="Calculation 3 3 2 4 2 2" xfId="32532"/>
    <cellStyle name="Calculation 3 3 2 4 3" xfId="18707"/>
    <cellStyle name="Calculation 3 3 2 4 3 2" xfId="28387"/>
    <cellStyle name="Calculation 3 3 2 4 4" xfId="18428"/>
    <cellStyle name="Calculation 3 3 2 4 4 2" xfId="28108"/>
    <cellStyle name="Calculation 3 3 2 4 5" xfId="26785"/>
    <cellStyle name="Calculation 3 3 2 4 6" xfId="27152"/>
    <cellStyle name="Calculation 3 3 2 5" xfId="17780"/>
    <cellStyle name="Calculation 3 3 2 5 2" xfId="23340"/>
    <cellStyle name="Calculation 3 3 2 5 2 2" xfId="33020"/>
    <cellStyle name="Calculation 3 3 2 5 3" xfId="20246"/>
    <cellStyle name="Calculation 3 3 2 5 3 2" xfId="29926"/>
    <cellStyle name="Calculation 3 3 2 5 4" xfId="24607"/>
    <cellStyle name="Calculation 3 3 2 5 4 2" xfId="34287"/>
    <cellStyle name="Calculation 3 3 2 5 5" xfId="27464"/>
    <cellStyle name="Calculation 3 3 2 6" xfId="21835"/>
    <cellStyle name="Calculation 3 3 2 6 2" xfId="31515"/>
    <cellStyle name="Calculation 3 3 2 7" xfId="23990"/>
    <cellStyle name="Calculation 3 3 2 7 2" xfId="33670"/>
    <cellStyle name="Calculation 3 3 2 8" xfId="21018"/>
    <cellStyle name="Calculation 3 3 2 8 2" xfId="30698"/>
    <cellStyle name="Calculation 3 3 2 9" xfId="25471"/>
    <cellStyle name="Calculation 3 3 3" xfId="16152"/>
    <cellStyle name="Calculation 3 3 3 2" xfId="17493"/>
    <cellStyle name="Calculation 3 3 3 2 2" xfId="23053"/>
    <cellStyle name="Calculation 3 3 3 2 2 2" xfId="32733"/>
    <cellStyle name="Calculation 3 3 3 2 3" xfId="20555"/>
    <cellStyle name="Calculation 3 3 3 2 3 2" xfId="30235"/>
    <cellStyle name="Calculation 3 3 3 2 4" xfId="19953"/>
    <cellStyle name="Calculation 3 3 3 2 4 2" xfId="29633"/>
    <cellStyle name="Calculation 3 3 3 2 5" xfId="26975"/>
    <cellStyle name="Calculation 3 3 3 2 6" xfId="25221"/>
    <cellStyle name="Calculation 3 3 3 3" xfId="18174"/>
    <cellStyle name="Calculation 3 3 3 3 2" xfId="23734"/>
    <cellStyle name="Calculation 3 3 3 3 2 2" xfId="33414"/>
    <cellStyle name="Calculation 3 3 3 3 3" xfId="24418"/>
    <cellStyle name="Calculation 3 3 3 3 3 2" xfId="34098"/>
    <cellStyle name="Calculation 3 3 3 3 4" xfId="24779"/>
    <cellStyle name="Calculation 3 3 3 3 4 2" xfId="34459"/>
    <cellStyle name="Calculation 3 3 3 3 5" xfId="27858"/>
    <cellStyle name="Calculation 3 3 3 4" xfId="22229"/>
    <cellStyle name="Calculation 3 3 3 4 2" xfId="31909"/>
    <cellStyle name="Calculation 3 3 3 5" xfId="19469"/>
    <cellStyle name="Calculation 3 3 3 5 2" xfId="29149"/>
    <cellStyle name="Calculation 3 3 3 6" xfId="23927"/>
    <cellStyle name="Calculation 3 3 3 6 2" xfId="33607"/>
    <cellStyle name="Calculation 3 3 3 7" xfId="25867"/>
    <cellStyle name="Calculation 3 3 4" xfId="16489"/>
    <cellStyle name="Calculation 3 3 4 2" xfId="16888"/>
    <cellStyle name="Calculation 3 3 4 2 2" xfId="22441"/>
    <cellStyle name="Calculation 3 3 4 2 2 2" xfId="32121"/>
    <cellStyle name="Calculation 3 3 4 2 3" xfId="18551"/>
    <cellStyle name="Calculation 3 3 4 2 3 2" xfId="28231"/>
    <cellStyle name="Calculation 3 3 4 2 4" xfId="24599"/>
    <cellStyle name="Calculation 3 3 4 2 4 2" xfId="34279"/>
    <cellStyle name="Calculation 3 3 4 2 5" xfId="26423"/>
    <cellStyle name="Calculation 3 3 4 2 6" xfId="25584"/>
    <cellStyle name="Calculation 3 3 4 3" xfId="17938"/>
    <cellStyle name="Calculation 3 3 4 3 2" xfId="23498"/>
    <cellStyle name="Calculation 3 3 4 3 2 2" xfId="33178"/>
    <cellStyle name="Calculation 3 3 4 3 3" xfId="19434"/>
    <cellStyle name="Calculation 3 3 4 3 3 2" xfId="29114"/>
    <cellStyle name="Calculation 3 3 4 3 4" xfId="20155"/>
    <cellStyle name="Calculation 3 3 4 3 4 2" xfId="29835"/>
    <cellStyle name="Calculation 3 3 4 3 5" xfId="27622"/>
    <cellStyle name="Calculation 3 3 4 4" xfId="21993"/>
    <cellStyle name="Calculation 3 3 4 4 2" xfId="31673"/>
    <cellStyle name="Calculation 3 3 4 5" xfId="19769"/>
    <cellStyle name="Calculation 3 3 4 5 2" xfId="29449"/>
    <cellStyle name="Calculation 3 3 4 6" xfId="19823"/>
    <cellStyle name="Calculation 3 3 4 6 2" xfId="29503"/>
    <cellStyle name="Calculation 3 3 4 7" xfId="25600"/>
    <cellStyle name="Calculation 3 3 5" xfId="17143"/>
    <cellStyle name="Calculation 3 3 5 2" xfId="22696"/>
    <cellStyle name="Calculation 3 3 5 2 2" xfId="32376"/>
    <cellStyle name="Calculation 3 3 5 3" xfId="20551"/>
    <cellStyle name="Calculation 3 3 5 3 2" xfId="30231"/>
    <cellStyle name="Calculation 3 3 5 4" xfId="24749"/>
    <cellStyle name="Calculation 3 3 5 4 2" xfId="34429"/>
    <cellStyle name="Calculation 3 3 5 5" xfId="26669"/>
    <cellStyle name="Calculation 3 3 5 6" xfId="25295"/>
    <cellStyle name="Calculation 3 3 6" xfId="17668"/>
    <cellStyle name="Calculation 3 3 6 2" xfId="23228"/>
    <cellStyle name="Calculation 3 3 6 2 2" xfId="32908"/>
    <cellStyle name="Calculation 3 3 6 3" xfId="19735"/>
    <cellStyle name="Calculation 3 3 6 3 2" xfId="29415"/>
    <cellStyle name="Calculation 3 3 6 4" xfId="19593"/>
    <cellStyle name="Calculation 3 3 6 4 2" xfId="29273"/>
    <cellStyle name="Calculation 3 3 6 5" xfId="27352"/>
    <cellStyle name="Calculation 3 3 7" xfId="21719"/>
    <cellStyle name="Calculation 3 3 7 2" xfId="31399"/>
    <cellStyle name="Calculation 3 3 8" xfId="18925"/>
    <cellStyle name="Calculation 3 3 8 2" xfId="28605"/>
    <cellStyle name="Calculation 3 3 9" xfId="24753"/>
    <cellStyle name="Calculation 3 3 9 2" xfId="34433"/>
    <cellStyle name="Calculation 3 4" xfId="16387"/>
    <cellStyle name="Calculation 3 4 2" xfId="16862"/>
    <cellStyle name="Calculation 3 4 2 2" xfId="22415"/>
    <cellStyle name="Calculation 3 4 2 2 2" xfId="32095"/>
    <cellStyle name="Calculation 3 4 2 3" xfId="19732"/>
    <cellStyle name="Calculation 3 4 2 3 2" xfId="29412"/>
    <cellStyle name="Calculation 3 4 2 4" xfId="19100"/>
    <cellStyle name="Calculation 3 4 2 4 2" xfId="28780"/>
    <cellStyle name="Calculation 3 4 2 5" xfId="26397"/>
    <cellStyle name="Calculation 3 4 2 6" xfId="26206"/>
    <cellStyle name="Calculation 3 4 3" xfId="17836"/>
    <cellStyle name="Calculation 3 4 3 2" xfId="23396"/>
    <cellStyle name="Calculation 3 4 3 2 2" xfId="33076"/>
    <cellStyle name="Calculation 3 4 3 3" xfId="24472"/>
    <cellStyle name="Calculation 3 4 3 3 2" xfId="34152"/>
    <cellStyle name="Calculation 3 4 3 4" xfId="24675"/>
    <cellStyle name="Calculation 3 4 3 4 2" xfId="34355"/>
    <cellStyle name="Calculation 3 4 3 5" xfId="27520"/>
    <cellStyle name="Calculation 3 4 4" xfId="21891"/>
    <cellStyle name="Calculation 3 4 4 2" xfId="31571"/>
    <cellStyle name="Calculation 3 4 5" xfId="20844"/>
    <cellStyle name="Calculation 3 4 5 2" xfId="30524"/>
    <cellStyle name="Calculation 3 4 6" xfId="21434"/>
    <cellStyle name="Calculation 3 4 6 2" xfId="31114"/>
    <cellStyle name="Calculation 3 4 7" xfId="25418"/>
    <cellStyle name="Calculation 3 5" xfId="24033"/>
    <cellStyle name="Calculation 3 5 2" xfId="33713"/>
    <cellStyle name="Calculation 4" xfId="290"/>
    <cellStyle name="Calculation 4 2" xfId="15954"/>
    <cellStyle name="Calculation 4 2 10" xfId="20821"/>
    <cellStyle name="Calculation 4 2 10 2" xfId="30501"/>
    <cellStyle name="Calculation 4 2 11" xfId="25196"/>
    <cellStyle name="Calculation 4 2 2" xfId="16046"/>
    <cellStyle name="Calculation 4 2 2 2" xfId="16235"/>
    <cellStyle name="Calculation 4 2 2 2 2" xfId="17576"/>
    <cellStyle name="Calculation 4 2 2 2 2 2" xfId="23136"/>
    <cellStyle name="Calculation 4 2 2 2 2 2 2" xfId="32816"/>
    <cellStyle name="Calculation 4 2 2 2 2 3" xfId="19925"/>
    <cellStyle name="Calculation 4 2 2 2 2 3 2" xfId="29605"/>
    <cellStyle name="Calculation 4 2 2 2 2 4" xfId="20385"/>
    <cellStyle name="Calculation 4 2 2 2 2 4 2" xfId="30065"/>
    <cellStyle name="Calculation 4 2 2 2 2 5" xfId="27058"/>
    <cellStyle name="Calculation 4 2 2 2 2 6" xfId="27260"/>
    <cellStyle name="Calculation 4 2 2 2 3" xfId="18257"/>
    <cellStyle name="Calculation 4 2 2 2 3 2" xfId="23817"/>
    <cellStyle name="Calculation 4 2 2 2 3 2 2" xfId="33497"/>
    <cellStyle name="Calculation 4 2 2 2 3 3" xfId="24026"/>
    <cellStyle name="Calculation 4 2 2 2 3 3 2" xfId="33706"/>
    <cellStyle name="Calculation 4 2 2 2 3 4" xfId="24609"/>
    <cellStyle name="Calculation 4 2 2 2 3 4 2" xfId="34289"/>
    <cellStyle name="Calculation 4 2 2 2 3 5" xfId="27941"/>
    <cellStyle name="Calculation 4 2 2 2 4" xfId="22312"/>
    <cellStyle name="Calculation 4 2 2 2 4 2" xfId="31992"/>
    <cellStyle name="Calculation 4 2 2 2 5" xfId="21618"/>
    <cellStyle name="Calculation 4 2 2 2 5 2" xfId="31298"/>
    <cellStyle name="Calculation 4 2 2 2 6" xfId="21089"/>
    <cellStyle name="Calculation 4 2 2 2 6 2" xfId="30769"/>
    <cellStyle name="Calculation 4 2 2 2 7" xfId="25464"/>
    <cellStyle name="Calculation 4 2 2 3" xfId="16572"/>
    <cellStyle name="Calculation 4 2 2 3 2" xfId="17340"/>
    <cellStyle name="Calculation 4 2 2 3 2 2" xfId="22900"/>
    <cellStyle name="Calculation 4 2 2 3 2 2 2" xfId="32580"/>
    <cellStyle name="Calculation 4 2 2 3 2 3" xfId="20859"/>
    <cellStyle name="Calculation 4 2 2 3 2 3 2" xfId="30539"/>
    <cellStyle name="Calculation 4 2 2 3 2 4" xfId="20695"/>
    <cellStyle name="Calculation 4 2 2 3 2 4 2" xfId="30375"/>
    <cellStyle name="Calculation 4 2 2 3 2 5" xfId="26822"/>
    <cellStyle name="Calculation 4 2 2 3 2 6" xfId="25110"/>
    <cellStyle name="Calculation 4 2 2 3 3" xfId="18021"/>
    <cellStyle name="Calculation 4 2 2 3 3 2" xfId="23581"/>
    <cellStyle name="Calculation 4 2 2 3 3 2 2" xfId="33261"/>
    <cellStyle name="Calculation 4 2 2 3 3 3" xfId="19333"/>
    <cellStyle name="Calculation 4 2 2 3 3 3 2" xfId="29013"/>
    <cellStyle name="Calculation 4 2 2 3 3 4" xfId="19312"/>
    <cellStyle name="Calculation 4 2 2 3 3 4 2" xfId="28992"/>
    <cellStyle name="Calculation 4 2 2 3 3 5" xfId="27705"/>
    <cellStyle name="Calculation 4 2 2 3 4" xfId="22076"/>
    <cellStyle name="Calculation 4 2 2 3 4 2" xfId="31756"/>
    <cellStyle name="Calculation 4 2 2 3 5" xfId="21239"/>
    <cellStyle name="Calculation 4 2 2 3 5 2" xfId="30919"/>
    <cellStyle name="Calculation 4 2 2 3 6" xfId="20471"/>
    <cellStyle name="Calculation 4 2 2 3 6 2" xfId="30151"/>
    <cellStyle name="Calculation 4 2 2 3 7" xfId="25319"/>
    <cellStyle name="Calculation 4 2 2 4" xfId="17318"/>
    <cellStyle name="Calculation 4 2 2 4 2" xfId="22878"/>
    <cellStyle name="Calculation 4 2 2 4 2 2" xfId="32558"/>
    <cellStyle name="Calculation 4 2 2 4 3" xfId="20920"/>
    <cellStyle name="Calculation 4 2 2 4 3 2" xfId="30600"/>
    <cellStyle name="Calculation 4 2 2 4 4" xfId="18943"/>
    <cellStyle name="Calculation 4 2 2 4 4 2" xfId="28623"/>
    <cellStyle name="Calculation 4 2 2 4 5" xfId="26803"/>
    <cellStyle name="Calculation 4 2 2 4 6" xfId="27174"/>
    <cellStyle name="Calculation 4 2 2 5" xfId="17751"/>
    <cellStyle name="Calculation 4 2 2 5 2" xfId="23311"/>
    <cellStyle name="Calculation 4 2 2 5 2 2" xfId="32991"/>
    <cellStyle name="Calculation 4 2 2 5 3" xfId="24441"/>
    <cellStyle name="Calculation 4 2 2 5 3 2" xfId="34121"/>
    <cellStyle name="Calculation 4 2 2 5 4" xfId="19688"/>
    <cellStyle name="Calculation 4 2 2 5 4 2" xfId="29368"/>
    <cellStyle name="Calculation 4 2 2 5 5" xfId="27435"/>
    <cellStyle name="Calculation 4 2 2 6" xfId="21804"/>
    <cellStyle name="Calculation 4 2 2 6 2" xfId="31484"/>
    <cellStyle name="Calculation 4 2 2 7" xfId="19380"/>
    <cellStyle name="Calculation 4 2 2 7 2" xfId="29060"/>
    <cellStyle name="Calculation 4 2 2 8" xfId="24842"/>
    <cellStyle name="Calculation 4 2 2 8 2" xfId="34522"/>
    <cellStyle name="Calculation 4 2 2 9" xfId="26277"/>
    <cellStyle name="Calculation 4 2 3" xfId="16111"/>
    <cellStyle name="Calculation 4 2 3 2" xfId="16657"/>
    <cellStyle name="Calculation 4 2 3 2 2" xfId="17459"/>
    <cellStyle name="Calculation 4 2 3 2 2 2" xfId="23019"/>
    <cellStyle name="Calculation 4 2 3 2 2 2 2" xfId="32699"/>
    <cellStyle name="Calculation 4 2 3 2 2 3" xfId="18715"/>
    <cellStyle name="Calculation 4 2 3 2 2 3 2" xfId="28395"/>
    <cellStyle name="Calculation 4 2 3 2 2 4" xfId="21550"/>
    <cellStyle name="Calculation 4 2 3 2 2 4 2" xfId="31230"/>
    <cellStyle name="Calculation 4 2 3 2 2 5" xfId="26941"/>
    <cellStyle name="Calculation 4 2 3 2 2 6" xfId="25134"/>
    <cellStyle name="Calculation 4 2 3 2 3" xfId="18140"/>
    <cellStyle name="Calculation 4 2 3 2 3 2" xfId="23700"/>
    <cellStyle name="Calculation 4 2 3 2 3 2 2" xfId="33380"/>
    <cellStyle name="Calculation 4 2 3 2 3 3" xfId="24184"/>
    <cellStyle name="Calculation 4 2 3 2 3 3 2" xfId="33864"/>
    <cellStyle name="Calculation 4 2 3 2 3 4" xfId="25009"/>
    <cellStyle name="Calculation 4 2 3 2 3 4 2" xfId="34689"/>
    <cellStyle name="Calculation 4 2 3 2 3 5" xfId="27824"/>
    <cellStyle name="Calculation 4 2 3 2 4" xfId="22195"/>
    <cellStyle name="Calculation 4 2 3 2 4 2" xfId="31875"/>
    <cellStyle name="Calculation 4 2 3 2 5" xfId="20531"/>
    <cellStyle name="Calculation 4 2 3 2 5 2" xfId="30211"/>
    <cellStyle name="Calculation 4 2 3 2 6" xfId="18477"/>
    <cellStyle name="Calculation 4 2 3 2 6 2" xfId="28157"/>
    <cellStyle name="Calculation 4 2 3 2 7" xfId="25376"/>
    <cellStyle name="Calculation 4 2 3 3" xfId="16455"/>
    <cellStyle name="Calculation 4 2 3 3 2" xfId="17008"/>
    <cellStyle name="Calculation 4 2 3 3 2 2" xfId="22561"/>
    <cellStyle name="Calculation 4 2 3 3 2 2 2" xfId="32241"/>
    <cellStyle name="Calculation 4 2 3 3 2 3" xfId="19089"/>
    <cellStyle name="Calculation 4 2 3 3 2 3 2" xfId="28769"/>
    <cellStyle name="Calculation 4 2 3 3 2 4" xfId="18842"/>
    <cellStyle name="Calculation 4 2 3 3 2 4 2" xfId="28522"/>
    <cellStyle name="Calculation 4 2 3 3 2 5" xfId="26543"/>
    <cellStyle name="Calculation 4 2 3 3 2 6" xfId="25517"/>
    <cellStyle name="Calculation 4 2 3 3 3" xfId="17904"/>
    <cellStyle name="Calculation 4 2 3 3 3 2" xfId="23464"/>
    <cellStyle name="Calculation 4 2 3 3 3 2 2" xfId="33144"/>
    <cellStyle name="Calculation 4 2 3 3 3 3" xfId="20935"/>
    <cellStyle name="Calculation 4 2 3 3 3 3 2" xfId="30615"/>
    <cellStyle name="Calculation 4 2 3 3 3 4" xfId="21113"/>
    <cellStyle name="Calculation 4 2 3 3 3 4 2" xfId="30793"/>
    <cellStyle name="Calculation 4 2 3 3 3 5" xfId="27588"/>
    <cellStyle name="Calculation 4 2 3 3 4" xfId="21959"/>
    <cellStyle name="Calculation 4 2 3 3 4 2" xfId="31639"/>
    <cellStyle name="Calculation 4 2 3 3 5" xfId="21471"/>
    <cellStyle name="Calculation 4 2 3 3 5 2" xfId="31151"/>
    <cellStyle name="Calculation 4 2 3 3 6" xfId="21628"/>
    <cellStyle name="Calculation 4 2 3 3 6 2" xfId="31308"/>
    <cellStyle name="Calculation 4 2 3 3 7" xfId="25894"/>
    <cellStyle name="Calculation 4 2 3 4" xfId="17107"/>
    <cellStyle name="Calculation 4 2 3 4 2" xfId="22660"/>
    <cellStyle name="Calculation 4 2 3 4 2 2" xfId="32340"/>
    <cellStyle name="Calculation 4 2 3 4 3" xfId="21484"/>
    <cellStyle name="Calculation 4 2 3 4 3 2" xfId="31164"/>
    <cellStyle name="Calculation 4 2 3 4 4" xfId="19621"/>
    <cellStyle name="Calculation 4 2 3 4 4 2" xfId="29301"/>
    <cellStyle name="Calculation 4 2 3 4 5" xfId="26633"/>
    <cellStyle name="Calculation 4 2 3 4 6" xfId="25960"/>
    <cellStyle name="Calculation 4 2 3 5" xfId="17293"/>
    <cellStyle name="Calculation 4 2 3 5 2" xfId="22853"/>
    <cellStyle name="Calculation 4 2 3 5 2 2" xfId="32533"/>
    <cellStyle name="Calculation 4 2 3 5 3" xfId="21134"/>
    <cellStyle name="Calculation 4 2 3 5 3 2" xfId="30814"/>
    <cellStyle name="Calculation 4 2 3 5 4" xfId="21435"/>
    <cellStyle name="Calculation 4 2 3 5 4 2" xfId="31115"/>
    <cellStyle name="Calculation 4 2 3 5 5" xfId="26322"/>
    <cellStyle name="Calculation 4 2 3 6" xfId="21680"/>
    <cellStyle name="Calculation 4 2 3 6 2" xfId="31360"/>
    <cellStyle name="Calculation 4 2 3 7" xfId="18721"/>
    <cellStyle name="Calculation 4 2 3 7 2" xfId="28401"/>
    <cellStyle name="Calculation 4 2 3 8" xfId="19191"/>
    <cellStyle name="Calculation 4 2 3 8 2" xfId="28871"/>
    <cellStyle name="Calculation 4 2 3 9" xfId="25341"/>
    <cellStyle name="Calculation 4 2 4" xfId="16083"/>
    <cellStyle name="Calculation 4 2 4 2" xfId="17431"/>
    <cellStyle name="Calculation 4 2 4 2 2" xfId="22991"/>
    <cellStyle name="Calculation 4 2 4 2 2 2" xfId="32671"/>
    <cellStyle name="Calculation 4 2 4 2 3" xfId="20196"/>
    <cellStyle name="Calculation 4 2 4 2 3 2" xfId="29876"/>
    <cellStyle name="Calculation 4 2 4 2 4" xfId="20493"/>
    <cellStyle name="Calculation 4 2 4 2 4 2" xfId="30173"/>
    <cellStyle name="Calculation 4 2 4 2 5" xfId="26913"/>
    <cellStyle name="Calculation 4 2 4 2 6" xfId="25170"/>
    <cellStyle name="Calculation 4 2 4 3" xfId="18112"/>
    <cellStyle name="Calculation 4 2 4 3 2" xfId="23672"/>
    <cellStyle name="Calculation 4 2 4 3 2 2" xfId="33352"/>
    <cellStyle name="Calculation 4 2 4 3 3" xfId="24168"/>
    <cellStyle name="Calculation 4 2 4 3 3 2" xfId="33848"/>
    <cellStyle name="Calculation 4 2 4 3 4" xfId="21456"/>
    <cellStyle name="Calculation 4 2 4 3 4 2" xfId="31136"/>
    <cellStyle name="Calculation 4 2 4 3 5" xfId="27796"/>
    <cellStyle name="Calculation 4 2 4 4" xfId="22167"/>
    <cellStyle name="Calculation 4 2 4 4 2" xfId="31847"/>
    <cellStyle name="Calculation 4 2 4 5" xfId="19937"/>
    <cellStyle name="Calculation 4 2 4 5 2" xfId="29617"/>
    <cellStyle name="Calculation 4 2 4 6" xfId="21029"/>
    <cellStyle name="Calculation 4 2 4 6 2" xfId="30709"/>
    <cellStyle name="Calculation 4 2 4 7" xfId="26115"/>
    <cellStyle name="Calculation 4 2 5" xfId="16427"/>
    <cellStyle name="Calculation 4 2 5 2" xfId="16949"/>
    <cellStyle name="Calculation 4 2 5 2 2" xfId="22502"/>
    <cellStyle name="Calculation 4 2 5 2 2 2" xfId="32182"/>
    <cellStyle name="Calculation 4 2 5 2 3" xfId="19196"/>
    <cellStyle name="Calculation 4 2 5 2 3 2" xfId="28876"/>
    <cellStyle name="Calculation 4 2 5 2 4" xfId="24343"/>
    <cellStyle name="Calculation 4 2 5 2 4 2" xfId="34023"/>
    <cellStyle name="Calculation 4 2 5 2 5" xfId="26484"/>
    <cellStyle name="Calculation 4 2 5 2 6" xfId="26243"/>
    <cellStyle name="Calculation 4 2 5 3" xfId="17876"/>
    <cellStyle name="Calculation 4 2 5 3 2" xfId="23436"/>
    <cellStyle name="Calculation 4 2 5 3 2 2" xfId="33116"/>
    <cellStyle name="Calculation 4 2 5 3 3" xfId="20888"/>
    <cellStyle name="Calculation 4 2 5 3 3 2" xfId="30568"/>
    <cellStyle name="Calculation 4 2 5 3 4" xfId="19840"/>
    <cellStyle name="Calculation 4 2 5 3 4 2" xfId="29520"/>
    <cellStyle name="Calculation 4 2 5 3 5" xfId="27560"/>
    <cellStyle name="Calculation 4 2 5 4" xfId="21931"/>
    <cellStyle name="Calculation 4 2 5 4 2" xfId="31611"/>
    <cellStyle name="Calculation 4 2 5 5" xfId="20494"/>
    <cellStyle name="Calculation 4 2 5 5 2" xfId="30174"/>
    <cellStyle name="Calculation 4 2 5 6" xfId="20407"/>
    <cellStyle name="Calculation 4 2 5 6 2" xfId="30087"/>
    <cellStyle name="Calculation 4 2 5 7" xfId="25643"/>
    <cellStyle name="Calculation 4 2 6" xfId="17111"/>
    <cellStyle name="Calculation 4 2 6 2" xfId="22664"/>
    <cellStyle name="Calculation 4 2 6 2 2" xfId="32344"/>
    <cellStyle name="Calculation 4 2 6 3" xfId="18762"/>
    <cellStyle name="Calculation 4 2 6 3 2" xfId="28442"/>
    <cellStyle name="Calculation 4 2 6 4" xfId="22389"/>
    <cellStyle name="Calculation 4 2 6 4 2" xfId="32069"/>
    <cellStyle name="Calculation 4 2 6 5" xfId="26637"/>
    <cellStyle name="Calculation 4 2 6 6" xfId="25550"/>
    <cellStyle name="Calculation 4 2 7" xfId="17320"/>
    <cellStyle name="Calculation 4 2 7 2" xfId="22880"/>
    <cellStyle name="Calculation 4 2 7 2 2" xfId="32560"/>
    <cellStyle name="Calculation 4 2 7 3" xfId="19005"/>
    <cellStyle name="Calculation 4 2 7 3 2" xfId="28685"/>
    <cellStyle name="Calculation 4 2 7 4" xfId="20439"/>
    <cellStyle name="Calculation 4 2 7 4 2" xfId="30119"/>
    <cellStyle name="Calculation 4 2 7 5" xfId="27201"/>
    <cellStyle name="Calculation 4 2 8" xfId="21652"/>
    <cellStyle name="Calculation 4 2 8 2" xfId="31332"/>
    <cellStyle name="Calculation 4 2 9" xfId="21429"/>
    <cellStyle name="Calculation 4 2 9 2" xfId="31109"/>
    <cellStyle name="Calculation 4 3" xfId="15999"/>
    <cellStyle name="Calculation 4 3 10" xfId="25276"/>
    <cellStyle name="Calculation 4 3 2" xfId="16271"/>
    <cellStyle name="Calculation 4 3 2 2" xfId="16742"/>
    <cellStyle name="Calculation 4 3 2 2 2" xfId="17612"/>
    <cellStyle name="Calculation 4 3 2 2 2 2" xfId="23172"/>
    <cellStyle name="Calculation 4 3 2 2 2 2 2" xfId="32852"/>
    <cellStyle name="Calculation 4 3 2 2 2 3" xfId="18574"/>
    <cellStyle name="Calculation 4 3 2 2 2 3 2" xfId="28254"/>
    <cellStyle name="Calculation 4 3 2 2 2 4" xfId="24682"/>
    <cellStyle name="Calculation 4 3 2 2 2 4 2" xfId="34362"/>
    <cellStyle name="Calculation 4 3 2 2 2 5" xfId="27094"/>
    <cellStyle name="Calculation 4 3 2 2 2 6" xfId="27296"/>
    <cellStyle name="Calculation 4 3 2 2 3" xfId="18293"/>
    <cellStyle name="Calculation 4 3 2 2 3 2" xfId="23853"/>
    <cellStyle name="Calculation 4 3 2 2 3 2 2" xfId="33533"/>
    <cellStyle name="Calculation 4 3 2 2 3 3" xfId="24426"/>
    <cellStyle name="Calculation 4 3 2 2 3 3 2" xfId="34106"/>
    <cellStyle name="Calculation 4 3 2 2 3 4" xfId="24673"/>
    <cellStyle name="Calculation 4 3 2 2 3 4 2" xfId="34353"/>
    <cellStyle name="Calculation 4 3 2 2 3 5" xfId="27977"/>
    <cellStyle name="Calculation 4 3 2 2 4" xfId="22348"/>
    <cellStyle name="Calculation 4 3 2 2 4 2" xfId="32028"/>
    <cellStyle name="Calculation 4 3 2 2 5" xfId="20837"/>
    <cellStyle name="Calculation 4 3 2 2 5 2" xfId="30517"/>
    <cellStyle name="Calculation 4 3 2 2 6" xfId="19086"/>
    <cellStyle name="Calculation 4 3 2 2 6 2" xfId="28766"/>
    <cellStyle name="Calculation 4 3 2 2 7" xfId="26181"/>
    <cellStyle name="Calculation 4 3 2 3" xfId="16608"/>
    <cellStyle name="Calculation 4 3 2 3 2" xfId="17376"/>
    <cellStyle name="Calculation 4 3 2 3 2 2" xfId="22936"/>
    <cellStyle name="Calculation 4 3 2 3 2 2 2" xfId="32616"/>
    <cellStyle name="Calculation 4 3 2 3 2 3" xfId="18362"/>
    <cellStyle name="Calculation 4 3 2 3 2 3 2" xfId="28042"/>
    <cellStyle name="Calculation 4 3 2 3 2 4" xfId="24047"/>
    <cellStyle name="Calculation 4 3 2 3 2 4 2" xfId="33727"/>
    <cellStyle name="Calculation 4 3 2 3 2 5" xfId="26858"/>
    <cellStyle name="Calculation 4 3 2 3 2 6" xfId="25297"/>
    <cellStyle name="Calculation 4 3 2 3 3" xfId="18057"/>
    <cellStyle name="Calculation 4 3 2 3 3 2" xfId="23617"/>
    <cellStyle name="Calculation 4 3 2 3 3 2 2" xfId="33297"/>
    <cellStyle name="Calculation 4 3 2 3 3 3" xfId="19747"/>
    <cellStyle name="Calculation 4 3 2 3 3 3 2" xfId="29427"/>
    <cellStyle name="Calculation 4 3 2 3 3 4" xfId="24730"/>
    <cellStyle name="Calculation 4 3 2 3 3 4 2" xfId="34410"/>
    <cellStyle name="Calculation 4 3 2 3 3 5" xfId="27741"/>
    <cellStyle name="Calculation 4 3 2 3 4" xfId="22112"/>
    <cellStyle name="Calculation 4 3 2 3 4 2" xfId="31792"/>
    <cellStyle name="Calculation 4 3 2 3 5" xfId="19637"/>
    <cellStyle name="Calculation 4 3 2 3 5 2" xfId="29317"/>
    <cellStyle name="Calculation 4 3 2 3 6" xfId="21394"/>
    <cellStyle name="Calculation 4 3 2 3 6 2" xfId="31074"/>
    <cellStyle name="Calculation 4 3 2 3 7" xfId="26072"/>
    <cellStyle name="Calculation 4 3 2 4" xfId="17321"/>
    <cellStyle name="Calculation 4 3 2 4 2" xfId="22881"/>
    <cellStyle name="Calculation 4 3 2 4 2 2" xfId="32561"/>
    <cellStyle name="Calculation 4 3 2 4 3" xfId="21470"/>
    <cellStyle name="Calculation 4 3 2 4 3 2" xfId="31150"/>
    <cellStyle name="Calculation 4 3 2 4 4" xfId="18343"/>
    <cellStyle name="Calculation 4 3 2 4 4 2" xfId="28023"/>
    <cellStyle name="Calculation 4 3 2 4 5" xfId="26805"/>
    <cellStyle name="Calculation 4 3 2 4 6" xfId="26374"/>
    <cellStyle name="Calculation 4 3 2 5" xfId="17787"/>
    <cellStyle name="Calculation 4 3 2 5 2" xfId="23347"/>
    <cellStyle name="Calculation 4 3 2 5 2 2" xfId="33027"/>
    <cellStyle name="Calculation 4 3 2 5 3" xfId="19876"/>
    <cellStyle name="Calculation 4 3 2 5 3 2" xfId="29556"/>
    <cellStyle name="Calculation 4 3 2 5 4" xfId="19715"/>
    <cellStyle name="Calculation 4 3 2 5 4 2" xfId="29395"/>
    <cellStyle name="Calculation 4 3 2 5 5" xfId="27471"/>
    <cellStyle name="Calculation 4 3 2 6" xfId="21842"/>
    <cellStyle name="Calculation 4 3 2 6 2" xfId="31522"/>
    <cellStyle name="Calculation 4 3 2 7" xfId="21062"/>
    <cellStyle name="Calculation 4 3 2 7 2" xfId="30742"/>
    <cellStyle name="Calculation 4 3 2 8" xfId="19402"/>
    <cellStyle name="Calculation 4 3 2 8 2" xfId="29082"/>
    <cellStyle name="Calculation 4 3 2 9" xfId="25526"/>
    <cellStyle name="Calculation 4 3 3" xfId="16160"/>
    <cellStyle name="Calculation 4 3 3 2" xfId="17501"/>
    <cellStyle name="Calculation 4 3 3 2 2" xfId="23061"/>
    <cellStyle name="Calculation 4 3 3 2 2 2" xfId="32741"/>
    <cellStyle name="Calculation 4 3 3 2 3" xfId="21448"/>
    <cellStyle name="Calculation 4 3 3 2 3 2" xfId="31128"/>
    <cellStyle name="Calculation 4 3 3 2 4" xfId="24892"/>
    <cellStyle name="Calculation 4 3 3 2 4 2" xfId="34572"/>
    <cellStyle name="Calculation 4 3 3 2 5" xfId="26983"/>
    <cellStyle name="Calculation 4 3 3 2 6" xfId="25304"/>
    <cellStyle name="Calculation 4 3 3 3" xfId="18182"/>
    <cellStyle name="Calculation 4 3 3 3 2" xfId="23742"/>
    <cellStyle name="Calculation 4 3 3 3 2 2" xfId="33422"/>
    <cellStyle name="Calculation 4 3 3 3 3" xfId="24299"/>
    <cellStyle name="Calculation 4 3 3 3 3 2" xfId="33979"/>
    <cellStyle name="Calculation 4 3 3 3 4" xfId="24963"/>
    <cellStyle name="Calculation 4 3 3 3 4 2" xfId="34643"/>
    <cellStyle name="Calculation 4 3 3 3 5" xfId="27866"/>
    <cellStyle name="Calculation 4 3 3 4" xfId="22237"/>
    <cellStyle name="Calculation 4 3 3 4 2" xfId="31917"/>
    <cellStyle name="Calculation 4 3 3 5" xfId="18561"/>
    <cellStyle name="Calculation 4 3 3 5 2" xfId="28241"/>
    <cellStyle name="Calculation 4 3 3 6" xfId="24431"/>
    <cellStyle name="Calculation 4 3 3 6 2" xfId="34111"/>
    <cellStyle name="Calculation 4 3 3 7" xfId="25838"/>
    <cellStyle name="Calculation 4 3 4" xfId="16497"/>
    <cellStyle name="Calculation 4 3 4 2" xfId="17124"/>
    <cellStyle name="Calculation 4 3 4 2 2" xfId="22677"/>
    <cellStyle name="Calculation 4 3 4 2 2 2" xfId="32357"/>
    <cellStyle name="Calculation 4 3 4 2 3" xfId="20678"/>
    <cellStyle name="Calculation 4 3 4 2 3 2" xfId="30358"/>
    <cellStyle name="Calculation 4 3 4 2 4" xfId="21146"/>
    <cellStyle name="Calculation 4 3 4 2 4 2" xfId="30826"/>
    <cellStyle name="Calculation 4 3 4 2 5" xfId="26650"/>
    <cellStyle name="Calculation 4 3 4 2 6" xfId="25186"/>
    <cellStyle name="Calculation 4 3 4 3" xfId="17946"/>
    <cellStyle name="Calculation 4 3 4 3 2" xfId="23506"/>
    <cellStyle name="Calculation 4 3 4 3 2 2" xfId="33186"/>
    <cellStyle name="Calculation 4 3 4 3 3" xfId="24248"/>
    <cellStyle name="Calculation 4 3 4 3 3 2" xfId="33928"/>
    <cellStyle name="Calculation 4 3 4 3 4" xfId="20792"/>
    <cellStyle name="Calculation 4 3 4 3 4 2" xfId="30472"/>
    <cellStyle name="Calculation 4 3 4 3 5" xfId="27630"/>
    <cellStyle name="Calculation 4 3 4 4" xfId="22001"/>
    <cellStyle name="Calculation 4 3 4 4 2" xfId="31681"/>
    <cellStyle name="Calculation 4 3 4 5" xfId="19147"/>
    <cellStyle name="Calculation 4 3 4 5 2" xfId="28827"/>
    <cellStyle name="Calculation 4 3 4 6" xfId="21116"/>
    <cellStyle name="Calculation 4 3 4 6 2" xfId="30796"/>
    <cellStyle name="Calculation 4 3 4 7" xfId="25785"/>
    <cellStyle name="Calculation 4 3 5" xfId="17163"/>
    <cellStyle name="Calculation 4 3 5 2" xfId="22716"/>
    <cellStyle name="Calculation 4 3 5 2 2" xfId="32396"/>
    <cellStyle name="Calculation 4 3 5 3" xfId="23964"/>
    <cellStyle name="Calculation 4 3 5 3 2" xfId="33644"/>
    <cellStyle name="Calculation 4 3 5 4" xfId="19867"/>
    <cellStyle name="Calculation 4 3 5 4 2" xfId="29547"/>
    <cellStyle name="Calculation 4 3 5 5" xfId="26684"/>
    <cellStyle name="Calculation 4 3 5 6" xfId="26678"/>
    <cellStyle name="Calculation 4 3 6" xfId="17676"/>
    <cellStyle name="Calculation 4 3 6 2" xfId="23236"/>
    <cellStyle name="Calculation 4 3 6 2 2" xfId="32916"/>
    <cellStyle name="Calculation 4 3 6 3" xfId="20397"/>
    <cellStyle name="Calculation 4 3 6 3 2" xfId="30077"/>
    <cellStyle name="Calculation 4 3 6 4" xfId="24721"/>
    <cellStyle name="Calculation 4 3 6 4 2" xfId="34401"/>
    <cellStyle name="Calculation 4 3 6 5" xfId="27360"/>
    <cellStyle name="Calculation 4 3 7" xfId="21727"/>
    <cellStyle name="Calculation 4 3 7 2" xfId="31407"/>
    <cellStyle name="Calculation 4 3 8" xfId="19461"/>
    <cellStyle name="Calculation 4 3 8 2" xfId="29141"/>
    <cellStyle name="Calculation 4 3 9" xfId="18451"/>
    <cellStyle name="Calculation 4 3 9 2" xfId="28131"/>
    <cellStyle name="Calculation 4 4" xfId="16393"/>
    <cellStyle name="Calculation 4 4 2" xfId="16915"/>
    <cellStyle name="Calculation 4 4 2 2" xfId="22468"/>
    <cellStyle name="Calculation 4 4 2 2 2" xfId="32148"/>
    <cellStyle name="Calculation 4 4 2 3" xfId="19885"/>
    <cellStyle name="Calculation 4 4 2 3 2" xfId="29565"/>
    <cellStyle name="Calculation 4 4 2 4" xfId="20753"/>
    <cellStyle name="Calculation 4 4 2 4 2" xfId="30433"/>
    <cellStyle name="Calculation 4 4 2 5" xfId="26450"/>
    <cellStyle name="Calculation 4 4 2 6" xfId="25382"/>
    <cellStyle name="Calculation 4 4 3" xfId="17842"/>
    <cellStyle name="Calculation 4 4 3 2" xfId="23402"/>
    <cellStyle name="Calculation 4 4 3 2 2" xfId="33082"/>
    <cellStyle name="Calculation 4 4 3 3" xfId="19996"/>
    <cellStyle name="Calculation 4 4 3 3 2" xfId="29676"/>
    <cellStyle name="Calculation 4 4 3 4" xfId="21102"/>
    <cellStyle name="Calculation 4 4 3 4 2" xfId="30782"/>
    <cellStyle name="Calculation 4 4 3 5" xfId="27526"/>
    <cellStyle name="Calculation 4 4 4" xfId="21897"/>
    <cellStyle name="Calculation 4 4 4 2" xfId="31577"/>
    <cellStyle name="Calculation 4 4 5" xfId="18779"/>
    <cellStyle name="Calculation 4 4 5 2" xfId="28459"/>
    <cellStyle name="Calculation 4 4 6" xfId="21407"/>
    <cellStyle name="Calculation 4 4 6 2" xfId="31087"/>
    <cellStyle name="Calculation 4 4 7" xfId="25714"/>
    <cellStyle name="Calculation 4 5" xfId="23895"/>
    <cellStyle name="Calculation 4 5 2" xfId="33575"/>
    <cellStyle name="Calculation 5" xfId="781"/>
    <cellStyle name="Calculation 5 2" xfId="15959"/>
    <cellStyle name="Calculation 5 2 10" xfId="19149"/>
    <cellStyle name="Calculation 5 2 10 2" xfId="28829"/>
    <cellStyle name="Calculation 5 2 11" xfId="25504"/>
    <cellStyle name="Calculation 5 2 2" xfId="16051"/>
    <cellStyle name="Calculation 5 2 2 2" xfId="16240"/>
    <cellStyle name="Calculation 5 2 2 2 2" xfId="17581"/>
    <cellStyle name="Calculation 5 2 2 2 2 2" xfId="23141"/>
    <cellStyle name="Calculation 5 2 2 2 2 2 2" xfId="32821"/>
    <cellStyle name="Calculation 5 2 2 2 2 3" xfId="21309"/>
    <cellStyle name="Calculation 5 2 2 2 2 3 2" xfId="30989"/>
    <cellStyle name="Calculation 5 2 2 2 2 4" xfId="20468"/>
    <cellStyle name="Calculation 5 2 2 2 2 4 2" xfId="30148"/>
    <cellStyle name="Calculation 5 2 2 2 2 5" xfId="27063"/>
    <cellStyle name="Calculation 5 2 2 2 2 6" xfId="27265"/>
    <cellStyle name="Calculation 5 2 2 2 3" xfId="18262"/>
    <cellStyle name="Calculation 5 2 2 2 3 2" xfId="23822"/>
    <cellStyle name="Calculation 5 2 2 2 3 2 2" xfId="33502"/>
    <cellStyle name="Calculation 5 2 2 2 3 3" xfId="20600"/>
    <cellStyle name="Calculation 5 2 2 2 3 3 2" xfId="30280"/>
    <cellStyle name="Calculation 5 2 2 2 3 4" xfId="25021"/>
    <cellStyle name="Calculation 5 2 2 2 3 4 2" xfId="34701"/>
    <cellStyle name="Calculation 5 2 2 2 3 5" xfId="27946"/>
    <cellStyle name="Calculation 5 2 2 2 4" xfId="22317"/>
    <cellStyle name="Calculation 5 2 2 2 4 2" xfId="31997"/>
    <cellStyle name="Calculation 5 2 2 2 5" xfId="19155"/>
    <cellStyle name="Calculation 5 2 2 2 5 2" xfId="28835"/>
    <cellStyle name="Calculation 5 2 2 2 6" xfId="20830"/>
    <cellStyle name="Calculation 5 2 2 2 6 2" xfId="30510"/>
    <cellStyle name="Calculation 5 2 2 2 7" xfId="25801"/>
    <cellStyle name="Calculation 5 2 2 3" xfId="16577"/>
    <cellStyle name="Calculation 5 2 2 3 2" xfId="17345"/>
    <cellStyle name="Calculation 5 2 2 3 2 2" xfId="22905"/>
    <cellStyle name="Calculation 5 2 2 3 2 2 2" xfId="32585"/>
    <cellStyle name="Calculation 5 2 2 3 2 3" xfId="21087"/>
    <cellStyle name="Calculation 5 2 2 3 2 3 2" xfId="30767"/>
    <cellStyle name="Calculation 5 2 2 3 2 4" xfId="24962"/>
    <cellStyle name="Calculation 5 2 2 3 2 4 2" xfId="34642"/>
    <cellStyle name="Calculation 5 2 2 3 2 5" xfId="26827"/>
    <cellStyle name="Calculation 5 2 2 3 2 6" xfId="25111"/>
    <cellStyle name="Calculation 5 2 2 3 3" xfId="18026"/>
    <cellStyle name="Calculation 5 2 2 3 3 2" xfId="23586"/>
    <cellStyle name="Calculation 5 2 2 3 3 2 2" xfId="33266"/>
    <cellStyle name="Calculation 5 2 2 3 3 3" xfId="20233"/>
    <cellStyle name="Calculation 5 2 2 3 3 3 2" xfId="29913"/>
    <cellStyle name="Calculation 5 2 2 3 3 4" xfId="19256"/>
    <cellStyle name="Calculation 5 2 2 3 3 4 2" xfId="28936"/>
    <cellStyle name="Calculation 5 2 2 3 3 5" xfId="27710"/>
    <cellStyle name="Calculation 5 2 2 3 4" xfId="22081"/>
    <cellStyle name="Calculation 5 2 2 3 4 2" xfId="31761"/>
    <cellStyle name="Calculation 5 2 2 3 5" xfId="20013"/>
    <cellStyle name="Calculation 5 2 2 3 5 2" xfId="29693"/>
    <cellStyle name="Calculation 5 2 2 3 6" xfId="18415"/>
    <cellStyle name="Calculation 5 2 2 3 6 2" xfId="28095"/>
    <cellStyle name="Calculation 5 2 2 3 7" xfId="25545"/>
    <cellStyle name="Calculation 5 2 2 4" xfId="17254"/>
    <cellStyle name="Calculation 5 2 2 4 2" xfId="22806"/>
    <cellStyle name="Calculation 5 2 2 4 2 2" xfId="32486"/>
    <cellStyle name="Calculation 5 2 2 4 3" xfId="19390"/>
    <cellStyle name="Calculation 5 2 2 4 3 2" xfId="29070"/>
    <cellStyle name="Calculation 5 2 2 4 4" xfId="18832"/>
    <cellStyle name="Calculation 5 2 2 4 4 2" xfId="28512"/>
    <cellStyle name="Calculation 5 2 2 4 5" xfId="26759"/>
    <cellStyle name="Calculation 5 2 2 4 6" xfId="27148"/>
    <cellStyle name="Calculation 5 2 2 5" xfId="17756"/>
    <cellStyle name="Calculation 5 2 2 5 2" xfId="23316"/>
    <cellStyle name="Calculation 5 2 2 5 2 2" xfId="32996"/>
    <cellStyle name="Calculation 5 2 2 5 3" xfId="21292"/>
    <cellStyle name="Calculation 5 2 2 5 3 2" xfId="30972"/>
    <cellStyle name="Calculation 5 2 2 5 4" xfId="24406"/>
    <cellStyle name="Calculation 5 2 2 5 4 2" xfId="34086"/>
    <cellStyle name="Calculation 5 2 2 5 5" xfId="27440"/>
    <cellStyle name="Calculation 5 2 2 6" xfId="21809"/>
    <cellStyle name="Calculation 5 2 2 6 2" xfId="31489"/>
    <cellStyle name="Calculation 5 2 2 7" xfId="19222"/>
    <cellStyle name="Calculation 5 2 2 7 2" xfId="28902"/>
    <cellStyle name="Calculation 5 2 2 8" xfId="24666"/>
    <cellStyle name="Calculation 5 2 2 8 2" xfId="34346"/>
    <cellStyle name="Calculation 5 2 2 9" xfId="25477"/>
    <cellStyle name="Calculation 5 2 3" xfId="16120"/>
    <cellStyle name="Calculation 5 2 3 2" xfId="16666"/>
    <cellStyle name="Calculation 5 2 3 2 2" xfId="17468"/>
    <cellStyle name="Calculation 5 2 3 2 2 2" xfId="23028"/>
    <cellStyle name="Calculation 5 2 3 2 2 2 2" xfId="32708"/>
    <cellStyle name="Calculation 5 2 3 2 2 3" xfId="21447"/>
    <cellStyle name="Calculation 5 2 3 2 2 3 2" xfId="31127"/>
    <cellStyle name="Calculation 5 2 3 2 2 4" xfId="19098"/>
    <cellStyle name="Calculation 5 2 3 2 2 4 2" xfId="28778"/>
    <cellStyle name="Calculation 5 2 3 2 2 5" xfId="26950"/>
    <cellStyle name="Calculation 5 2 3 2 2 6" xfId="25133"/>
    <cellStyle name="Calculation 5 2 3 2 3" xfId="18149"/>
    <cellStyle name="Calculation 5 2 3 2 3 2" xfId="23709"/>
    <cellStyle name="Calculation 5 2 3 2 3 2 2" xfId="33389"/>
    <cellStyle name="Calculation 5 2 3 2 3 3" xfId="24541"/>
    <cellStyle name="Calculation 5 2 3 2 3 3 2" xfId="34221"/>
    <cellStyle name="Calculation 5 2 3 2 3 4" xfId="24813"/>
    <cellStyle name="Calculation 5 2 3 2 3 4 2" xfId="34493"/>
    <cellStyle name="Calculation 5 2 3 2 3 5" xfId="27833"/>
    <cellStyle name="Calculation 5 2 3 2 4" xfId="22204"/>
    <cellStyle name="Calculation 5 2 3 2 4 2" xfId="31884"/>
    <cellStyle name="Calculation 5 2 3 2 5" xfId="18744"/>
    <cellStyle name="Calculation 5 2 3 2 5 2" xfId="28424"/>
    <cellStyle name="Calculation 5 2 3 2 6" xfId="19060"/>
    <cellStyle name="Calculation 5 2 3 2 6 2" xfId="28740"/>
    <cellStyle name="Calculation 5 2 3 2 7" xfId="25947"/>
    <cellStyle name="Calculation 5 2 3 3" xfId="16464"/>
    <cellStyle name="Calculation 5 2 3 3 2" xfId="17007"/>
    <cellStyle name="Calculation 5 2 3 3 2 2" xfId="22560"/>
    <cellStyle name="Calculation 5 2 3 3 2 2 2" xfId="32240"/>
    <cellStyle name="Calculation 5 2 3 3 2 3" xfId="19881"/>
    <cellStyle name="Calculation 5 2 3 3 2 3 2" xfId="29561"/>
    <cellStyle name="Calculation 5 2 3 3 2 4" xfId="20169"/>
    <cellStyle name="Calculation 5 2 3 3 2 4 2" xfId="29849"/>
    <cellStyle name="Calculation 5 2 3 3 2 5" xfId="26542"/>
    <cellStyle name="Calculation 5 2 3 3 2 6" xfId="26058"/>
    <cellStyle name="Calculation 5 2 3 3 3" xfId="17913"/>
    <cellStyle name="Calculation 5 2 3 3 3 2" xfId="23473"/>
    <cellStyle name="Calculation 5 2 3 3 3 2 2" xfId="33153"/>
    <cellStyle name="Calculation 5 2 3 3 3 3" xfId="18680"/>
    <cellStyle name="Calculation 5 2 3 3 3 3 2" xfId="28360"/>
    <cellStyle name="Calculation 5 2 3 3 3 4" xfId="24732"/>
    <cellStyle name="Calculation 5 2 3 3 3 4 2" xfId="34412"/>
    <cellStyle name="Calculation 5 2 3 3 3 5" xfId="27597"/>
    <cellStyle name="Calculation 5 2 3 3 4" xfId="21968"/>
    <cellStyle name="Calculation 5 2 3 3 4 2" xfId="31648"/>
    <cellStyle name="Calculation 5 2 3 3 5" xfId="19420"/>
    <cellStyle name="Calculation 5 2 3 3 5 2" xfId="29100"/>
    <cellStyle name="Calculation 5 2 3 3 6" xfId="24282"/>
    <cellStyle name="Calculation 5 2 3 3 6 2" xfId="33962"/>
    <cellStyle name="Calculation 5 2 3 3 7" xfId="26180"/>
    <cellStyle name="Calculation 5 2 3 4" xfId="17066"/>
    <cellStyle name="Calculation 5 2 3 4 2" xfId="22619"/>
    <cellStyle name="Calculation 5 2 3 4 2 2" xfId="32299"/>
    <cellStyle name="Calculation 5 2 3 4 3" xfId="19877"/>
    <cellStyle name="Calculation 5 2 3 4 3 2" xfId="29557"/>
    <cellStyle name="Calculation 5 2 3 4 4" xfId="20810"/>
    <cellStyle name="Calculation 5 2 3 4 4 2" xfId="30490"/>
    <cellStyle name="Calculation 5 2 3 4 5" xfId="26598"/>
    <cellStyle name="Calculation 5 2 3 4 6" xfId="25398"/>
    <cellStyle name="Calculation 5 2 3 5" xfId="17283"/>
    <cellStyle name="Calculation 5 2 3 5 2" xfId="22843"/>
    <cellStyle name="Calculation 5 2 3 5 2 2" xfId="32523"/>
    <cellStyle name="Calculation 5 2 3 5 3" xfId="24448"/>
    <cellStyle name="Calculation 5 2 3 5 3 2" xfId="34128"/>
    <cellStyle name="Calculation 5 2 3 5 4" xfId="18454"/>
    <cellStyle name="Calculation 5 2 3 5 4 2" xfId="28134"/>
    <cellStyle name="Calculation 5 2 3 5 5" xfId="26303"/>
    <cellStyle name="Calculation 5 2 3 6" xfId="21690"/>
    <cellStyle name="Calculation 5 2 3 6 2" xfId="31370"/>
    <cellStyle name="Calculation 5 2 3 7" xfId="20064"/>
    <cellStyle name="Calculation 5 2 3 7 2" xfId="29744"/>
    <cellStyle name="Calculation 5 2 3 8" xfId="24801"/>
    <cellStyle name="Calculation 5 2 3 8 2" xfId="34481"/>
    <cellStyle name="Calculation 5 2 3 9" xfId="26128"/>
    <cellStyle name="Calculation 5 2 4" xfId="16088"/>
    <cellStyle name="Calculation 5 2 4 2" xfId="17436"/>
    <cellStyle name="Calculation 5 2 4 2 2" xfId="22996"/>
    <cellStyle name="Calculation 5 2 4 2 2 2" xfId="32676"/>
    <cellStyle name="Calculation 5 2 4 2 3" xfId="21348"/>
    <cellStyle name="Calculation 5 2 4 2 3 2" xfId="31028"/>
    <cellStyle name="Calculation 5 2 4 2 4" xfId="19071"/>
    <cellStyle name="Calculation 5 2 4 2 4 2" xfId="28751"/>
    <cellStyle name="Calculation 5 2 4 2 5" xfId="26918"/>
    <cellStyle name="Calculation 5 2 4 2 6" xfId="25738"/>
    <cellStyle name="Calculation 5 2 4 3" xfId="18117"/>
    <cellStyle name="Calculation 5 2 4 3 2" xfId="23677"/>
    <cellStyle name="Calculation 5 2 4 3 2 2" xfId="33357"/>
    <cellStyle name="Calculation 5 2 4 3 3" xfId="23958"/>
    <cellStyle name="Calculation 5 2 4 3 3 2" xfId="33638"/>
    <cellStyle name="Calculation 5 2 4 3 4" xfId="20554"/>
    <cellStyle name="Calculation 5 2 4 3 4 2" xfId="30234"/>
    <cellStyle name="Calculation 5 2 4 3 5" xfId="27801"/>
    <cellStyle name="Calculation 5 2 4 4" xfId="22172"/>
    <cellStyle name="Calculation 5 2 4 4 2" xfId="31852"/>
    <cellStyle name="Calculation 5 2 4 5" xfId="24414"/>
    <cellStyle name="Calculation 5 2 4 5 2" xfId="34094"/>
    <cellStyle name="Calculation 5 2 4 6" xfId="21531"/>
    <cellStyle name="Calculation 5 2 4 6 2" xfId="31211"/>
    <cellStyle name="Calculation 5 2 4 7" xfId="25952"/>
    <cellStyle name="Calculation 5 2 5" xfId="16432"/>
    <cellStyle name="Calculation 5 2 5 2" xfId="17012"/>
    <cellStyle name="Calculation 5 2 5 2 2" xfId="22565"/>
    <cellStyle name="Calculation 5 2 5 2 2 2" xfId="32245"/>
    <cellStyle name="Calculation 5 2 5 2 3" xfId="18748"/>
    <cellStyle name="Calculation 5 2 5 2 3 2" xfId="28428"/>
    <cellStyle name="Calculation 5 2 5 2 4" xfId="24462"/>
    <cellStyle name="Calculation 5 2 5 2 4 2" xfId="34142"/>
    <cellStyle name="Calculation 5 2 5 2 5" xfId="26547"/>
    <cellStyle name="Calculation 5 2 5 2 6" xfId="26251"/>
    <cellStyle name="Calculation 5 2 5 3" xfId="17881"/>
    <cellStyle name="Calculation 5 2 5 3 2" xfId="23441"/>
    <cellStyle name="Calculation 5 2 5 3 2 2" xfId="33121"/>
    <cellStyle name="Calculation 5 2 5 3 3" xfId="24145"/>
    <cellStyle name="Calculation 5 2 5 3 3 2" xfId="33825"/>
    <cellStyle name="Calculation 5 2 5 3 4" xfId="24210"/>
    <cellStyle name="Calculation 5 2 5 3 4 2" xfId="33890"/>
    <cellStyle name="Calculation 5 2 5 3 5" xfId="27565"/>
    <cellStyle name="Calculation 5 2 5 4" xfId="21936"/>
    <cellStyle name="Calculation 5 2 5 4 2" xfId="31616"/>
    <cellStyle name="Calculation 5 2 5 5" xfId="21354"/>
    <cellStyle name="Calculation 5 2 5 5 2" xfId="31034"/>
    <cellStyle name="Calculation 5 2 5 6" xfId="19123"/>
    <cellStyle name="Calculation 5 2 5 6 2" xfId="28803"/>
    <cellStyle name="Calculation 5 2 5 7" xfId="26191"/>
    <cellStyle name="Calculation 5 2 6" xfId="17219"/>
    <cellStyle name="Calculation 5 2 6 2" xfId="22772"/>
    <cellStyle name="Calculation 5 2 6 2 2" xfId="32452"/>
    <cellStyle name="Calculation 5 2 6 3" xfId="19678"/>
    <cellStyle name="Calculation 5 2 6 3 2" xfId="29358"/>
    <cellStyle name="Calculation 5 2 6 4" xfId="24057"/>
    <cellStyle name="Calculation 5 2 6 4 2" xfId="33737"/>
    <cellStyle name="Calculation 5 2 6 5" xfId="26733"/>
    <cellStyle name="Calculation 5 2 6 6" xfId="26343"/>
    <cellStyle name="Calculation 5 2 7" xfId="17276"/>
    <cellStyle name="Calculation 5 2 7 2" xfId="22836"/>
    <cellStyle name="Calculation 5 2 7 2 2" xfId="32516"/>
    <cellStyle name="Calculation 5 2 7 3" xfId="24391"/>
    <cellStyle name="Calculation 5 2 7 3 2" xfId="34071"/>
    <cellStyle name="Calculation 5 2 7 4" xfId="20111"/>
    <cellStyle name="Calculation 5 2 7 4 2" xfId="29791"/>
    <cellStyle name="Calculation 5 2 7 5" xfId="27185"/>
    <cellStyle name="Calculation 5 2 8" xfId="21657"/>
    <cellStyle name="Calculation 5 2 8 2" xfId="31337"/>
    <cellStyle name="Calculation 5 2 9" xfId="18613"/>
    <cellStyle name="Calculation 5 2 9 2" xfId="28293"/>
    <cellStyle name="Calculation 5 3" xfId="16004"/>
    <cellStyle name="Calculation 5 3 10" xfId="25371"/>
    <cellStyle name="Calculation 5 3 2" xfId="16276"/>
    <cellStyle name="Calculation 5 3 2 2" xfId="16747"/>
    <cellStyle name="Calculation 5 3 2 2 2" xfId="17617"/>
    <cellStyle name="Calculation 5 3 2 2 2 2" xfId="23177"/>
    <cellStyle name="Calculation 5 3 2 2 2 2 2" xfId="32857"/>
    <cellStyle name="Calculation 5 3 2 2 2 3" xfId="19468"/>
    <cellStyle name="Calculation 5 3 2 2 2 3 2" xfId="29148"/>
    <cellStyle name="Calculation 5 3 2 2 2 4" xfId="21073"/>
    <cellStyle name="Calculation 5 3 2 2 2 4 2" xfId="30753"/>
    <cellStyle name="Calculation 5 3 2 2 2 5" xfId="27099"/>
    <cellStyle name="Calculation 5 3 2 2 2 6" xfId="27301"/>
    <cellStyle name="Calculation 5 3 2 2 3" xfId="18298"/>
    <cellStyle name="Calculation 5 3 2 2 3 2" xfId="23858"/>
    <cellStyle name="Calculation 5 3 2 2 3 2 2" xfId="33538"/>
    <cellStyle name="Calculation 5 3 2 2 3 3" xfId="24558"/>
    <cellStyle name="Calculation 5 3 2 2 3 3 2" xfId="34238"/>
    <cellStyle name="Calculation 5 3 2 2 3 4" xfId="24870"/>
    <cellStyle name="Calculation 5 3 2 2 3 4 2" xfId="34550"/>
    <cellStyle name="Calculation 5 3 2 2 3 5" xfId="27982"/>
    <cellStyle name="Calculation 5 3 2 2 4" xfId="22353"/>
    <cellStyle name="Calculation 5 3 2 2 4 2" xfId="32033"/>
    <cellStyle name="Calculation 5 3 2 2 5" xfId="19792"/>
    <cellStyle name="Calculation 5 3 2 2 5 2" xfId="29472"/>
    <cellStyle name="Calculation 5 3 2 2 6" xfId="20015"/>
    <cellStyle name="Calculation 5 3 2 2 6 2" xfId="29695"/>
    <cellStyle name="Calculation 5 3 2 2 7" xfId="25380"/>
    <cellStyle name="Calculation 5 3 2 3" xfId="16613"/>
    <cellStyle name="Calculation 5 3 2 3 2" xfId="17381"/>
    <cellStyle name="Calculation 5 3 2 3 2 2" xfId="22941"/>
    <cellStyle name="Calculation 5 3 2 3 2 2 2" xfId="32621"/>
    <cellStyle name="Calculation 5 3 2 3 2 3" xfId="18519"/>
    <cellStyle name="Calculation 5 3 2 3 2 3 2" xfId="28199"/>
    <cellStyle name="Calculation 5 3 2 3 2 4" xfId="20579"/>
    <cellStyle name="Calculation 5 3 2 3 2 4 2" xfId="30259"/>
    <cellStyle name="Calculation 5 3 2 3 2 5" xfId="26863"/>
    <cellStyle name="Calculation 5 3 2 3 2 6" xfId="25065"/>
    <cellStyle name="Calculation 5 3 2 3 3" xfId="18062"/>
    <cellStyle name="Calculation 5 3 2 3 3 2" xfId="23622"/>
    <cellStyle name="Calculation 5 3 2 3 3 2 2" xfId="33302"/>
    <cellStyle name="Calculation 5 3 2 3 3 3" xfId="19351"/>
    <cellStyle name="Calculation 5 3 2 3 3 3 2" xfId="29031"/>
    <cellStyle name="Calculation 5 3 2 3 3 4" xfId="21086"/>
    <cellStyle name="Calculation 5 3 2 3 3 4 2" xfId="30766"/>
    <cellStyle name="Calculation 5 3 2 3 3 5" xfId="27746"/>
    <cellStyle name="Calculation 5 3 2 3 4" xfId="22117"/>
    <cellStyle name="Calculation 5 3 2 3 4 2" xfId="31797"/>
    <cellStyle name="Calculation 5 3 2 3 5" xfId="20193"/>
    <cellStyle name="Calculation 5 3 2 3 5 2" xfId="29873"/>
    <cellStyle name="Calculation 5 3 2 3 6" xfId="24837"/>
    <cellStyle name="Calculation 5 3 2 3 6 2" xfId="34517"/>
    <cellStyle name="Calculation 5 3 2 3 7" xfId="26265"/>
    <cellStyle name="Calculation 5 3 2 4" xfId="17245"/>
    <cellStyle name="Calculation 5 3 2 4 2" xfId="22797"/>
    <cellStyle name="Calculation 5 3 2 4 2 2" xfId="32477"/>
    <cellStyle name="Calculation 5 3 2 4 3" xfId="18683"/>
    <cellStyle name="Calculation 5 3 2 4 3 2" xfId="28363"/>
    <cellStyle name="Calculation 5 3 2 4 4" xfId="20059"/>
    <cellStyle name="Calculation 5 3 2 4 4 2" xfId="29739"/>
    <cellStyle name="Calculation 5 3 2 4 5" xfId="26754"/>
    <cellStyle name="Calculation 5 3 2 4 6" xfId="26301"/>
    <cellStyle name="Calculation 5 3 2 5" xfId="17792"/>
    <cellStyle name="Calculation 5 3 2 5 2" xfId="23352"/>
    <cellStyle name="Calculation 5 3 2 5 2 2" xfId="33032"/>
    <cellStyle name="Calculation 5 3 2 5 3" xfId="24342"/>
    <cellStyle name="Calculation 5 3 2 5 3 2" xfId="34022"/>
    <cellStyle name="Calculation 5 3 2 5 4" xfId="20048"/>
    <cellStyle name="Calculation 5 3 2 5 4 2" xfId="29728"/>
    <cellStyle name="Calculation 5 3 2 5 5" xfId="27476"/>
    <cellStyle name="Calculation 5 3 2 6" xfId="21847"/>
    <cellStyle name="Calculation 5 3 2 6 2" xfId="31527"/>
    <cellStyle name="Calculation 5 3 2 7" xfId="18402"/>
    <cellStyle name="Calculation 5 3 2 7 2" xfId="28082"/>
    <cellStyle name="Calculation 5 3 2 8" xfId="20901"/>
    <cellStyle name="Calculation 5 3 2 8 2" xfId="30581"/>
    <cellStyle name="Calculation 5 3 2 9" xfId="25868"/>
    <cellStyle name="Calculation 5 3 3" xfId="16168"/>
    <cellStyle name="Calculation 5 3 3 2" xfId="17509"/>
    <cellStyle name="Calculation 5 3 3 2 2" xfId="23069"/>
    <cellStyle name="Calculation 5 3 3 2 2 2" xfId="32749"/>
    <cellStyle name="Calculation 5 3 3 2 3" xfId="18737"/>
    <cellStyle name="Calculation 5 3 3 2 3 2" xfId="28417"/>
    <cellStyle name="Calculation 5 3 3 2 4" xfId="24340"/>
    <cellStyle name="Calculation 5 3 3 2 4 2" xfId="34020"/>
    <cellStyle name="Calculation 5 3 3 2 5" xfId="26991"/>
    <cellStyle name="Calculation 5 3 3 2 6" xfId="25068"/>
    <cellStyle name="Calculation 5 3 3 3" xfId="18190"/>
    <cellStyle name="Calculation 5 3 3 3 2" xfId="23750"/>
    <cellStyle name="Calculation 5 3 3 3 2 2" xfId="33430"/>
    <cellStyle name="Calculation 5 3 3 3 3" xfId="21363"/>
    <cellStyle name="Calculation 5 3 3 3 3 2" xfId="31043"/>
    <cellStyle name="Calculation 5 3 3 3 4" xfId="21586"/>
    <cellStyle name="Calculation 5 3 3 3 4 2" xfId="31266"/>
    <cellStyle name="Calculation 5 3 3 3 5" xfId="27874"/>
    <cellStyle name="Calculation 5 3 3 4" xfId="22245"/>
    <cellStyle name="Calculation 5 3 3 4 2" xfId="31925"/>
    <cellStyle name="Calculation 5 3 3 5" xfId="21190"/>
    <cellStyle name="Calculation 5 3 3 5 2" xfId="30870"/>
    <cellStyle name="Calculation 5 3 3 6" xfId="19493"/>
    <cellStyle name="Calculation 5 3 3 6 2" xfId="29173"/>
    <cellStyle name="Calculation 5 3 3 7" xfId="26162"/>
    <cellStyle name="Calculation 5 3 4" xfId="16505"/>
    <cellStyle name="Calculation 5 3 4 2" xfId="17140"/>
    <cellStyle name="Calculation 5 3 4 2 2" xfId="22693"/>
    <cellStyle name="Calculation 5 3 4 2 2 2" xfId="32373"/>
    <cellStyle name="Calculation 5 3 4 2 3" xfId="20585"/>
    <cellStyle name="Calculation 5 3 4 2 3 2" xfId="30265"/>
    <cellStyle name="Calculation 5 3 4 2 4" xfId="18598"/>
    <cellStyle name="Calculation 5 3 4 2 4 2" xfId="28278"/>
    <cellStyle name="Calculation 5 3 4 2 5" xfId="26666"/>
    <cellStyle name="Calculation 5 3 4 2 6" xfId="25120"/>
    <cellStyle name="Calculation 5 3 4 3" xfId="17954"/>
    <cellStyle name="Calculation 5 3 4 3 2" xfId="23514"/>
    <cellStyle name="Calculation 5 3 4 3 2 2" xfId="33194"/>
    <cellStyle name="Calculation 5 3 4 3 3" xfId="24208"/>
    <cellStyle name="Calculation 5 3 4 3 3 2" xfId="33888"/>
    <cellStyle name="Calculation 5 3 4 3 4" xfId="18977"/>
    <cellStyle name="Calculation 5 3 4 3 4 2" xfId="28657"/>
    <cellStyle name="Calculation 5 3 4 3 5" xfId="27638"/>
    <cellStyle name="Calculation 5 3 4 4" xfId="22009"/>
    <cellStyle name="Calculation 5 3 4 4 2" xfId="31689"/>
    <cellStyle name="Calculation 5 3 4 5" xfId="19835"/>
    <cellStyle name="Calculation 5 3 4 5 2" xfId="29515"/>
    <cellStyle name="Calculation 5 3 4 6" xfId="24044"/>
    <cellStyle name="Calculation 5 3 4 6 2" xfId="33724"/>
    <cellStyle name="Calculation 5 3 4 7" xfId="26108"/>
    <cellStyle name="Calculation 5 3 5" xfId="17210"/>
    <cellStyle name="Calculation 5 3 5 2" xfId="22763"/>
    <cellStyle name="Calculation 5 3 5 2 2" xfId="32443"/>
    <cellStyle name="Calculation 5 3 5 3" xfId="24056"/>
    <cellStyle name="Calculation 5 3 5 3 2" xfId="33736"/>
    <cellStyle name="Calculation 5 3 5 4" xfId="18436"/>
    <cellStyle name="Calculation 5 3 5 4 2" xfId="28116"/>
    <cellStyle name="Calculation 5 3 5 5" xfId="26725"/>
    <cellStyle name="Calculation 5 3 5 6" xfId="27204"/>
    <cellStyle name="Calculation 5 3 6" xfId="17684"/>
    <cellStyle name="Calculation 5 3 6 2" xfId="23244"/>
    <cellStyle name="Calculation 5 3 6 2 2" xfId="32924"/>
    <cellStyle name="Calculation 5 3 6 3" xfId="18441"/>
    <cellStyle name="Calculation 5 3 6 3 2" xfId="28121"/>
    <cellStyle name="Calculation 5 3 6 4" xfId="24863"/>
    <cellStyle name="Calculation 5 3 6 4 2" xfId="34543"/>
    <cellStyle name="Calculation 5 3 6 5" xfId="27368"/>
    <cellStyle name="Calculation 5 3 7" xfId="21735"/>
    <cellStyle name="Calculation 5 3 7 2" xfId="31415"/>
    <cellStyle name="Calculation 5 3 8" xfId="23915"/>
    <cellStyle name="Calculation 5 3 8 2" xfId="33595"/>
    <cellStyle name="Calculation 5 3 9" xfId="24101"/>
    <cellStyle name="Calculation 5 3 9 2" xfId="33781"/>
    <cellStyle name="Calculation 5 4" xfId="16398"/>
    <cellStyle name="Calculation 5 4 2" xfId="16984"/>
    <cellStyle name="Calculation 5 4 2 2" xfId="22537"/>
    <cellStyle name="Calculation 5 4 2 2 2" xfId="32217"/>
    <cellStyle name="Calculation 5 4 2 3" xfId="21515"/>
    <cellStyle name="Calculation 5 4 2 3 2" xfId="31195"/>
    <cellStyle name="Calculation 5 4 2 4" xfId="24621"/>
    <cellStyle name="Calculation 5 4 2 4 2" xfId="34301"/>
    <cellStyle name="Calculation 5 4 2 5" xfId="26519"/>
    <cellStyle name="Calculation 5 4 2 6" xfId="25724"/>
    <cellStyle name="Calculation 5 4 3" xfId="17847"/>
    <cellStyle name="Calculation 5 4 3 2" xfId="23407"/>
    <cellStyle name="Calculation 5 4 3 2 2" xfId="33087"/>
    <cellStyle name="Calculation 5 4 3 3" xfId="18496"/>
    <cellStyle name="Calculation 5 4 3 3 2" xfId="28176"/>
    <cellStyle name="Calculation 5 4 3 4" xfId="19399"/>
    <cellStyle name="Calculation 5 4 3 4 2" xfId="29079"/>
    <cellStyle name="Calculation 5 4 3 5" xfId="27531"/>
    <cellStyle name="Calculation 5 4 4" xfId="21902"/>
    <cellStyle name="Calculation 5 4 4 2" xfId="31582"/>
    <cellStyle name="Calculation 5 4 5" xfId="21605"/>
    <cellStyle name="Calculation 5 4 5 2" xfId="31285"/>
    <cellStyle name="Calculation 5 4 6" xfId="19052"/>
    <cellStyle name="Calculation 5 4 6 2" xfId="28732"/>
    <cellStyle name="Calculation 5 4 7" xfId="25193"/>
    <cellStyle name="Calculation 5 5" xfId="23995"/>
    <cellStyle name="Calculation 5 5 2" xfId="33675"/>
    <cellStyle name="Calculation 6" xfId="1305"/>
    <cellStyle name="Calculation 6 2" xfId="15966"/>
    <cellStyle name="Calculation 6 2 10" xfId="21332"/>
    <cellStyle name="Calculation 6 2 10 2" xfId="31012"/>
    <cellStyle name="Calculation 6 2 11" xfId="25568"/>
    <cellStyle name="Calculation 6 2 2" xfId="16058"/>
    <cellStyle name="Calculation 6 2 2 2" xfId="16247"/>
    <cellStyle name="Calculation 6 2 2 2 2" xfId="17588"/>
    <cellStyle name="Calculation 6 2 2 2 2 2" xfId="23148"/>
    <cellStyle name="Calculation 6 2 2 2 2 2 2" xfId="32828"/>
    <cellStyle name="Calculation 6 2 2 2 2 3" xfId="20188"/>
    <cellStyle name="Calculation 6 2 2 2 2 3 2" xfId="29868"/>
    <cellStyle name="Calculation 6 2 2 2 2 4" xfId="19544"/>
    <cellStyle name="Calculation 6 2 2 2 2 4 2" xfId="29224"/>
    <cellStyle name="Calculation 6 2 2 2 2 5" xfId="27070"/>
    <cellStyle name="Calculation 6 2 2 2 2 6" xfId="27272"/>
    <cellStyle name="Calculation 6 2 2 2 3" xfId="18269"/>
    <cellStyle name="Calculation 6 2 2 2 3 2" xfId="23829"/>
    <cellStyle name="Calculation 6 2 2 2 3 2 2" xfId="33509"/>
    <cellStyle name="Calculation 6 2 2 2 3 3" xfId="24053"/>
    <cellStyle name="Calculation 6 2 2 2 3 3 2" xfId="33733"/>
    <cellStyle name="Calculation 6 2 2 2 3 4" xfId="19748"/>
    <cellStyle name="Calculation 6 2 2 2 3 4 2" xfId="29428"/>
    <cellStyle name="Calculation 6 2 2 2 3 5" xfId="27953"/>
    <cellStyle name="Calculation 6 2 2 2 4" xfId="22324"/>
    <cellStyle name="Calculation 6 2 2 2 4 2" xfId="32004"/>
    <cellStyle name="Calculation 6 2 2 2 5" xfId="20770"/>
    <cellStyle name="Calculation 6 2 2 2 5 2" xfId="30450"/>
    <cellStyle name="Calculation 6 2 2 2 6" xfId="19074"/>
    <cellStyle name="Calculation 6 2 2 2 6 2" xfId="28754"/>
    <cellStyle name="Calculation 6 2 2 2 7" xfId="25861"/>
    <cellStyle name="Calculation 6 2 2 3" xfId="16584"/>
    <cellStyle name="Calculation 6 2 2 3 2" xfId="17352"/>
    <cellStyle name="Calculation 6 2 2 3 2 2" xfId="22912"/>
    <cellStyle name="Calculation 6 2 2 3 2 2 2" xfId="32592"/>
    <cellStyle name="Calculation 6 2 2 3 2 3" xfId="20906"/>
    <cellStyle name="Calculation 6 2 2 3 2 3 2" xfId="30586"/>
    <cellStyle name="Calculation 6 2 2 3 2 4" xfId="20990"/>
    <cellStyle name="Calculation 6 2 2 3 2 4 2" xfId="30670"/>
    <cellStyle name="Calculation 6 2 2 3 2 5" xfId="26834"/>
    <cellStyle name="Calculation 6 2 2 3 2 6" xfId="25109"/>
    <cellStyle name="Calculation 6 2 2 3 3" xfId="18033"/>
    <cellStyle name="Calculation 6 2 2 3 3 2" xfId="23593"/>
    <cellStyle name="Calculation 6 2 2 3 3 2 2" xfId="33273"/>
    <cellStyle name="Calculation 6 2 2 3 3 3" xfId="24401"/>
    <cellStyle name="Calculation 6 2 2 3 3 3 2" xfId="34081"/>
    <cellStyle name="Calculation 6 2 2 3 3 4" xfId="24593"/>
    <cellStyle name="Calculation 6 2 2 3 3 4 2" xfId="34273"/>
    <cellStyle name="Calculation 6 2 2 3 3 5" xfId="27717"/>
    <cellStyle name="Calculation 6 2 2 3 4" xfId="22088"/>
    <cellStyle name="Calculation 6 2 2 3 4 2" xfId="31768"/>
    <cellStyle name="Calculation 6 2 2 3 5" xfId="19944"/>
    <cellStyle name="Calculation 6 2 2 3 5 2" xfId="29624"/>
    <cellStyle name="Calculation 6 2 2 3 6" xfId="24038"/>
    <cellStyle name="Calculation 6 2 2 3 6 2" xfId="33718"/>
    <cellStyle name="Calculation 6 2 2 3 7" xfId="25606"/>
    <cellStyle name="Calculation 6 2 2 4" xfId="17280"/>
    <cellStyle name="Calculation 6 2 2 4 2" xfId="22840"/>
    <cellStyle name="Calculation 6 2 2 4 2 2" xfId="32520"/>
    <cellStyle name="Calculation 6 2 2 4 3" xfId="20320"/>
    <cellStyle name="Calculation 6 2 2 4 3 2" xfId="30000"/>
    <cellStyle name="Calculation 6 2 2 4 4" xfId="23998"/>
    <cellStyle name="Calculation 6 2 2 4 4 2" xfId="33678"/>
    <cellStyle name="Calculation 6 2 2 4 5" xfId="26777"/>
    <cellStyle name="Calculation 6 2 2 4 6" xfId="26333"/>
    <cellStyle name="Calculation 6 2 2 5" xfId="17763"/>
    <cellStyle name="Calculation 6 2 2 5 2" xfId="23323"/>
    <cellStyle name="Calculation 6 2 2 5 2 2" xfId="33003"/>
    <cellStyle name="Calculation 6 2 2 5 3" xfId="19890"/>
    <cellStyle name="Calculation 6 2 2 5 3 2" xfId="29570"/>
    <cellStyle name="Calculation 6 2 2 5 4" xfId="18830"/>
    <cellStyle name="Calculation 6 2 2 5 4 2" xfId="28510"/>
    <cellStyle name="Calculation 6 2 2 5 5" xfId="27447"/>
    <cellStyle name="Calculation 6 2 2 6" xfId="21816"/>
    <cellStyle name="Calculation 6 2 2 6 2" xfId="31496"/>
    <cellStyle name="Calculation 6 2 2 7" xfId="18725"/>
    <cellStyle name="Calculation 6 2 2 7 2" xfId="28405"/>
    <cellStyle name="Calculation 6 2 2 8" xfId="24825"/>
    <cellStyle name="Calculation 6 2 2 8 2" xfId="34505"/>
    <cellStyle name="Calculation 6 2 2 9" xfId="26048"/>
    <cellStyle name="Calculation 6 2 3" xfId="16127"/>
    <cellStyle name="Calculation 6 2 3 2" xfId="16673"/>
    <cellStyle name="Calculation 6 2 3 2 2" xfId="17475"/>
    <cellStyle name="Calculation 6 2 3 2 2 2" xfId="23035"/>
    <cellStyle name="Calculation 6 2 3 2 2 2 2" xfId="32715"/>
    <cellStyle name="Calculation 6 2 3 2 2 3" xfId="18969"/>
    <cellStyle name="Calculation 6 2 3 2 2 3 2" xfId="28649"/>
    <cellStyle name="Calculation 6 2 3 2 2 4" xfId="21529"/>
    <cellStyle name="Calculation 6 2 3 2 2 4 2" xfId="31209"/>
    <cellStyle name="Calculation 6 2 3 2 2 5" xfId="26957"/>
    <cellStyle name="Calculation 6 2 3 2 2 6" xfId="25223"/>
    <cellStyle name="Calculation 6 2 3 2 3" xfId="18156"/>
    <cellStyle name="Calculation 6 2 3 2 3 2" xfId="23716"/>
    <cellStyle name="Calculation 6 2 3 2 3 2 2" xfId="33396"/>
    <cellStyle name="Calculation 6 2 3 2 3 3" xfId="18375"/>
    <cellStyle name="Calculation 6 2 3 2 3 3 2" xfId="28055"/>
    <cellStyle name="Calculation 6 2 3 2 3 4" xfId="24917"/>
    <cellStyle name="Calculation 6 2 3 2 3 4 2" xfId="34597"/>
    <cellStyle name="Calculation 6 2 3 2 3 5" xfId="27840"/>
    <cellStyle name="Calculation 6 2 3 2 4" xfId="22211"/>
    <cellStyle name="Calculation 6 2 3 2 4 2" xfId="31891"/>
    <cellStyle name="Calculation 6 2 3 2 5" xfId="20779"/>
    <cellStyle name="Calculation 6 2 3 2 5 2" xfId="30459"/>
    <cellStyle name="Calculation 6 2 3 2 6" xfId="20094"/>
    <cellStyle name="Calculation 6 2 3 2 6 2" xfId="29774"/>
    <cellStyle name="Calculation 6 2 3 2 7" xfId="26010"/>
    <cellStyle name="Calculation 6 2 3 3" xfId="16471"/>
    <cellStyle name="Calculation 6 2 3 3 2" xfId="16892"/>
    <cellStyle name="Calculation 6 2 3 3 2 2" xfId="22445"/>
    <cellStyle name="Calculation 6 2 3 3 2 2 2" xfId="32125"/>
    <cellStyle name="Calculation 6 2 3 3 2 3" xfId="23983"/>
    <cellStyle name="Calculation 6 2 3 3 2 3 2" xfId="33663"/>
    <cellStyle name="Calculation 6 2 3 3 2 4" xfId="20828"/>
    <cellStyle name="Calculation 6 2 3 3 2 4 2" xfId="30508"/>
    <cellStyle name="Calculation 6 2 3 3 2 5" xfId="26427"/>
    <cellStyle name="Calculation 6 2 3 3 2 6" xfId="25965"/>
    <cellStyle name="Calculation 6 2 3 3 3" xfId="17920"/>
    <cellStyle name="Calculation 6 2 3 3 3 2" xfId="23480"/>
    <cellStyle name="Calculation 6 2 3 3 3 2 2" xfId="33160"/>
    <cellStyle name="Calculation 6 2 3 3 3 3" xfId="19459"/>
    <cellStyle name="Calculation 6 2 3 3 3 3 2" xfId="29139"/>
    <cellStyle name="Calculation 6 2 3 3 3 4" xfId="18831"/>
    <cellStyle name="Calculation 6 2 3 3 3 4 2" xfId="28511"/>
    <cellStyle name="Calculation 6 2 3 3 3 5" xfId="27604"/>
    <cellStyle name="Calculation 6 2 3 3 4" xfId="21975"/>
    <cellStyle name="Calculation 6 2 3 3 4 2" xfId="31655"/>
    <cellStyle name="Calculation 6 2 3 3 5" xfId="21421"/>
    <cellStyle name="Calculation 6 2 3 3 5 2" xfId="31101"/>
    <cellStyle name="Calculation 6 2 3 3 6" xfId="24608"/>
    <cellStyle name="Calculation 6 2 3 3 6 2" xfId="34288"/>
    <cellStyle name="Calculation 6 2 3 3 7" xfId="26244"/>
    <cellStyle name="Calculation 6 2 3 4" xfId="17181"/>
    <cellStyle name="Calculation 6 2 3 4 2" xfId="22734"/>
    <cellStyle name="Calculation 6 2 3 4 2 2" xfId="32414"/>
    <cellStyle name="Calculation 6 2 3 4 3" xfId="21246"/>
    <cellStyle name="Calculation 6 2 3 4 3 2" xfId="30926"/>
    <cellStyle name="Calculation 6 2 3 4 4" xfId="20630"/>
    <cellStyle name="Calculation 6 2 3 4 4 2" xfId="30310"/>
    <cellStyle name="Calculation 6 2 3 4 5" xfId="26701"/>
    <cellStyle name="Calculation 6 2 3 4 6" xfId="25116"/>
    <cellStyle name="Calculation 6 2 3 5" xfId="17307"/>
    <cellStyle name="Calculation 6 2 3 5 2" xfId="22867"/>
    <cellStyle name="Calculation 6 2 3 5 2 2" xfId="32547"/>
    <cellStyle name="Calculation 6 2 3 5 3" xfId="18896"/>
    <cellStyle name="Calculation 6 2 3 5 3 2" xfId="28576"/>
    <cellStyle name="Calculation 6 2 3 5 4" xfId="21026"/>
    <cellStyle name="Calculation 6 2 3 5 4 2" xfId="30706"/>
    <cellStyle name="Calculation 6 2 3 5 5" xfId="27157"/>
    <cellStyle name="Calculation 6 2 3 6" xfId="21697"/>
    <cellStyle name="Calculation 6 2 3 6 2" xfId="31377"/>
    <cellStyle name="Calculation 6 2 3 7" xfId="20156"/>
    <cellStyle name="Calculation 6 2 3 7 2" xfId="29836"/>
    <cellStyle name="Calculation 6 2 3 8" xfId="20345"/>
    <cellStyle name="Calculation 6 2 3 8 2" xfId="30025"/>
    <cellStyle name="Calculation 6 2 3 9" xfId="25557"/>
    <cellStyle name="Calculation 6 2 4" xfId="16095"/>
    <cellStyle name="Calculation 6 2 4 2" xfId="17443"/>
    <cellStyle name="Calculation 6 2 4 2 2" xfId="23003"/>
    <cellStyle name="Calculation 6 2 4 2 2 2" xfId="32683"/>
    <cellStyle name="Calculation 6 2 4 2 3" xfId="20458"/>
    <cellStyle name="Calculation 6 2 4 2 3 2" xfId="30138"/>
    <cellStyle name="Calculation 6 2 4 2 4" xfId="18563"/>
    <cellStyle name="Calculation 6 2 4 2 4 2" xfId="28243"/>
    <cellStyle name="Calculation 6 2 4 2 5" xfId="26925"/>
    <cellStyle name="Calculation 6 2 4 2 6" xfId="25056"/>
    <cellStyle name="Calculation 6 2 4 3" xfId="18124"/>
    <cellStyle name="Calculation 6 2 4 3 2" xfId="23684"/>
    <cellStyle name="Calculation 6 2 4 3 2 2" xfId="33364"/>
    <cellStyle name="Calculation 6 2 4 3 3" xfId="24141"/>
    <cellStyle name="Calculation 6 2 4 3 3 2" xfId="33821"/>
    <cellStyle name="Calculation 6 2 4 3 4" xfId="16837"/>
    <cellStyle name="Calculation 6 2 4 3 4 2" xfId="26186"/>
    <cellStyle name="Calculation 6 2 4 3 5" xfId="27808"/>
    <cellStyle name="Calculation 6 2 4 4" xfId="22179"/>
    <cellStyle name="Calculation 6 2 4 4 2" xfId="31859"/>
    <cellStyle name="Calculation 6 2 4 5" xfId="20790"/>
    <cellStyle name="Calculation 6 2 4 5 2" xfId="30470"/>
    <cellStyle name="Calculation 6 2 4 6" xfId="19581"/>
    <cellStyle name="Calculation 6 2 4 6 2" xfId="29261"/>
    <cellStyle name="Calculation 6 2 4 7" xfId="26016"/>
    <cellStyle name="Calculation 6 2 5" xfId="16439"/>
    <cellStyle name="Calculation 6 2 5 2" xfId="17011"/>
    <cellStyle name="Calculation 6 2 5 2 2" xfId="22564"/>
    <cellStyle name="Calculation 6 2 5 2 2 2" xfId="32244"/>
    <cellStyle name="Calculation 6 2 5 2 3" xfId="21135"/>
    <cellStyle name="Calculation 6 2 5 2 3 2" xfId="30815"/>
    <cellStyle name="Calculation 6 2 5 2 4" xfId="21186"/>
    <cellStyle name="Calculation 6 2 5 2 4 2" xfId="30866"/>
    <cellStyle name="Calculation 6 2 5 2 5" xfId="26546"/>
    <cellStyle name="Calculation 6 2 5 2 6" xfId="25991"/>
    <cellStyle name="Calculation 6 2 5 3" xfId="17888"/>
    <cellStyle name="Calculation 6 2 5 3 2" xfId="23448"/>
    <cellStyle name="Calculation 6 2 5 3 2 2" xfId="33128"/>
    <cellStyle name="Calculation 6 2 5 3 3" xfId="20624"/>
    <cellStyle name="Calculation 6 2 5 3 3 2" xfId="30304"/>
    <cellStyle name="Calculation 6 2 5 3 4" xfId="24283"/>
    <cellStyle name="Calculation 6 2 5 3 4 2" xfId="33963"/>
    <cellStyle name="Calculation 6 2 5 3 5" xfId="27572"/>
    <cellStyle name="Calculation 6 2 5 4" xfId="21943"/>
    <cellStyle name="Calculation 6 2 5 4 2" xfId="31623"/>
    <cellStyle name="Calculation 6 2 5 5" xfId="19577"/>
    <cellStyle name="Calculation 6 2 5 5 2" xfId="29257"/>
    <cellStyle name="Calculation 6 2 5 6" xfId="24883"/>
    <cellStyle name="Calculation 6 2 5 6 2" xfId="34563"/>
    <cellStyle name="Calculation 6 2 5 7" xfId="26253"/>
    <cellStyle name="Calculation 6 2 6" xfId="17228"/>
    <cellStyle name="Calculation 6 2 6 2" xfId="22781"/>
    <cellStyle name="Calculation 6 2 6 2 2" xfId="32461"/>
    <cellStyle name="Calculation 6 2 6 3" xfId="19143"/>
    <cellStyle name="Calculation 6 2 6 3 2" xfId="28823"/>
    <cellStyle name="Calculation 6 2 6 4" xfId="20480"/>
    <cellStyle name="Calculation 6 2 6 4 2" xfId="30160"/>
    <cellStyle name="Calculation 6 2 6 5" xfId="26741"/>
    <cellStyle name="Calculation 6 2 6 6" xfId="26311"/>
    <cellStyle name="Calculation 6 2 7" xfId="17310"/>
    <cellStyle name="Calculation 6 2 7 2" xfId="22870"/>
    <cellStyle name="Calculation 6 2 7 2 2" xfId="32550"/>
    <cellStyle name="Calculation 6 2 7 3" xfId="21302"/>
    <cellStyle name="Calculation 6 2 7 3 2" xfId="30982"/>
    <cellStyle name="Calculation 6 2 7 4" xfId="19574"/>
    <cellStyle name="Calculation 6 2 7 4 2" xfId="29254"/>
    <cellStyle name="Calculation 6 2 7 5" xfId="26356"/>
    <cellStyle name="Calculation 6 2 8" xfId="21664"/>
    <cellStyle name="Calculation 6 2 8 2" xfId="31344"/>
    <cellStyle name="Calculation 6 2 9" xfId="24188"/>
    <cellStyle name="Calculation 6 2 9 2" xfId="33868"/>
    <cellStyle name="Calculation 6 3" xfId="16011"/>
    <cellStyle name="Calculation 6 3 10" xfId="25308"/>
    <cellStyle name="Calculation 6 3 2" xfId="16283"/>
    <cellStyle name="Calculation 6 3 2 2" xfId="16754"/>
    <cellStyle name="Calculation 6 3 2 2 2" xfId="17624"/>
    <cellStyle name="Calculation 6 3 2 2 2 2" xfId="23184"/>
    <cellStyle name="Calculation 6 3 2 2 2 2 2" xfId="32864"/>
    <cellStyle name="Calculation 6 3 2 2 2 3" xfId="19777"/>
    <cellStyle name="Calculation 6 3 2 2 2 3 2" xfId="29457"/>
    <cellStyle name="Calculation 6 3 2 2 2 4" xfId="19207"/>
    <cellStyle name="Calculation 6 3 2 2 2 4 2" xfId="28887"/>
    <cellStyle name="Calculation 6 3 2 2 2 5" xfId="27106"/>
    <cellStyle name="Calculation 6 3 2 2 2 6" xfId="27308"/>
    <cellStyle name="Calculation 6 3 2 2 3" xfId="18305"/>
    <cellStyle name="Calculation 6 3 2 2 3 2" xfId="23865"/>
    <cellStyle name="Calculation 6 3 2 2 3 2 2" xfId="33545"/>
    <cellStyle name="Calculation 6 3 2 2 3 3" xfId="24565"/>
    <cellStyle name="Calculation 6 3 2 2 3 3 2" xfId="34245"/>
    <cellStyle name="Calculation 6 3 2 2 3 4" xfId="21254"/>
    <cellStyle name="Calculation 6 3 2 2 3 4 2" xfId="30934"/>
    <cellStyle name="Calculation 6 3 2 2 3 5" xfId="27989"/>
    <cellStyle name="Calculation 6 3 2 2 4" xfId="22360"/>
    <cellStyle name="Calculation 6 3 2 2 4 2" xfId="32040"/>
    <cellStyle name="Calculation 6 3 2 2 5" xfId="23993"/>
    <cellStyle name="Calculation 6 3 2 2 5 2" xfId="33673"/>
    <cellStyle name="Calculation 6 3 2 2 6" xfId="18929"/>
    <cellStyle name="Calculation 6 3 2 2 6 2" xfId="28609"/>
    <cellStyle name="Calculation 6 3 2 2 7" xfId="25442"/>
    <cellStyle name="Calculation 6 3 2 3" xfId="16620"/>
    <cellStyle name="Calculation 6 3 2 3 2" xfId="17388"/>
    <cellStyle name="Calculation 6 3 2 3 2 2" xfId="22948"/>
    <cellStyle name="Calculation 6 3 2 3 2 2 2" xfId="32628"/>
    <cellStyle name="Calculation 6 3 2 3 2 3" xfId="20713"/>
    <cellStyle name="Calculation 6 3 2 3 2 3 2" xfId="30393"/>
    <cellStyle name="Calculation 6 3 2 3 2 4" xfId="19990"/>
    <cellStyle name="Calculation 6 3 2 3 2 4 2" xfId="29670"/>
    <cellStyle name="Calculation 6 3 2 3 2 5" xfId="26870"/>
    <cellStyle name="Calculation 6 3 2 3 2 6" xfId="25061"/>
    <cellStyle name="Calculation 6 3 2 3 3" xfId="18069"/>
    <cellStyle name="Calculation 6 3 2 3 3 2" xfId="23629"/>
    <cellStyle name="Calculation 6 3 2 3 3 2 2" xfId="33309"/>
    <cellStyle name="Calculation 6 3 2 3 3 3" xfId="19778"/>
    <cellStyle name="Calculation 6 3 2 3 3 3 2" xfId="29458"/>
    <cellStyle name="Calculation 6 3 2 3 3 4" xfId="19558"/>
    <cellStyle name="Calculation 6 3 2 3 3 4 2" xfId="29238"/>
    <cellStyle name="Calculation 6 3 2 3 3 5" xfId="27753"/>
    <cellStyle name="Calculation 6 3 2 3 4" xfId="22124"/>
    <cellStyle name="Calculation 6 3 2 3 4 2" xfId="31804"/>
    <cellStyle name="Calculation 6 3 2 3 5" xfId="21114"/>
    <cellStyle name="Calculation 6 3 2 3 5 2" xfId="30794"/>
    <cellStyle name="Calculation 6 3 2 3 6" xfId="24355"/>
    <cellStyle name="Calculation 6 3 2 3 6 2" xfId="34035"/>
    <cellStyle name="Calculation 6 3 2 3 7" xfId="25261"/>
    <cellStyle name="Calculation 6 3 2 4" xfId="17275"/>
    <cellStyle name="Calculation 6 3 2 4 2" xfId="22835"/>
    <cellStyle name="Calculation 6 3 2 4 2 2" xfId="32515"/>
    <cellStyle name="Calculation 6 3 2 4 3" xfId="18751"/>
    <cellStyle name="Calculation 6 3 2 4 3 2" xfId="28431"/>
    <cellStyle name="Calculation 6 3 2 4 4" xfId="24050"/>
    <cellStyle name="Calculation 6 3 2 4 4 2" xfId="33730"/>
    <cellStyle name="Calculation 6 3 2 4 5" xfId="26772"/>
    <cellStyle name="Calculation 6 3 2 4 6" xfId="26329"/>
    <cellStyle name="Calculation 6 3 2 5" xfId="17799"/>
    <cellStyle name="Calculation 6 3 2 5 2" xfId="23359"/>
    <cellStyle name="Calculation 6 3 2 5 2 2" xfId="33039"/>
    <cellStyle name="Calculation 6 3 2 5 3" xfId="20365"/>
    <cellStyle name="Calculation 6 3 2 5 3 2" xfId="30045"/>
    <cellStyle name="Calculation 6 3 2 5 4" xfId="19807"/>
    <cellStyle name="Calculation 6 3 2 5 4 2" xfId="29487"/>
    <cellStyle name="Calculation 6 3 2 5 5" xfId="27483"/>
    <cellStyle name="Calculation 6 3 2 6" xfId="21854"/>
    <cellStyle name="Calculation 6 3 2 6 2" xfId="31534"/>
    <cellStyle name="Calculation 6 3 2 7" xfId="22390"/>
    <cellStyle name="Calculation 6 3 2 7 2" xfId="32070"/>
    <cellStyle name="Calculation 6 3 2 8" xfId="20831"/>
    <cellStyle name="Calculation 6 3 2 8 2" xfId="30511"/>
    <cellStyle name="Calculation 6 3 2 9" xfId="26231"/>
    <cellStyle name="Calculation 6 3 3" xfId="16175"/>
    <cellStyle name="Calculation 6 3 3 2" xfId="17516"/>
    <cellStyle name="Calculation 6 3 3 2 2" xfId="23076"/>
    <cellStyle name="Calculation 6 3 3 2 2 2" xfId="32756"/>
    <cellStyle name="Calculation 6 3 3 2 3" xfId="18734"/>
    <cellStyle name="Calculation 6 3 3 2 3 2" xfId="28414"/>
    <cellStyle name="Calculation 6 3 3 2 4" xfId="19080"/>
    <cellStyle name="Calculation 6 3 3 2 4 2" xfId="28760"/>
    <cellStyle name="Calculation 6 3 3 2 5" xfId="26998"/>
    <cellStyle name="Calculation 6 3 3 2 6" xfId="25748"/>
    <cellStyle name="Calculation 6 3 3 3" xfId="18197"/>
    <cellStyle name="Calculation 6 3 3 3 2" xfId="23757"/>
    <cellStyle name="Calculation 6 3 3 3 2 2" xfId="33437"/>
    <cellStyle name="Calculation 6 3 3 3 3" xfId="24347"/>
    <cellStyle name="Calculation 6 3 3 3 3 2" xfId="34027"/>
    <cellStyle name="Calculation 6 3 3 3 4" xfId="24601"/>
    <cellStyle name="Calculation 6 3 3 3 4 2" xfId="34281"/>
    <cellStyle name="Calculation 6 3 3 3 5" xfId="27881"/>
    <cellStyle name="Calculation 6 3 3 4" xfId="22252"/>
    <cellStyle name="Calculation 6 3 3 4 2" xfId="31932"/>
    <cellStyle name="Calculation 6 3 3 5" xfId="20241"/>
    <cellStyle name="Calculation 6 3 3 5 2" xfId="29921"/>
    <cellStyle name="Calculation 6 3 3 6" xfId="18712"/>
    <cellStyle name="Calculation 6 3 3 6 2" xfId="28392"/>
    <cellStyle name="Calculation 6 3 3 7" xfId="25925"/>
    <cellStyle name="Calculation 6 3 4" xfId="16512"/>
    <cellStyle name="Calculation 6 3 4 2" xfId="16885"/>
    <cellStyle name="Calculation 6 3 4 2 2" xfId="22438"/>
    <cellStyle name="Calculation 6 3 4 2 2 2" xfId="32118"/>
    <cellStyle name="Calculation 6 3 4 2 3" xfId="19886"/>
    <cellStyle name="Calculation 6 3 4 2 3 2" xfId="29566"/>
    <cellStyle name="Calculation 6 3 4 2 4" xfId="18463"/>
    <cellStyle name="Calculation 6 3 4 2 4 2" xfId="28143"/>
    <cellStyle name="Calculation 6 3 4 2 5" xfId="26420"/>
    <cellStyle name="Calculation 6 3 4 2 6" xfId="26256"/>
    <cellStyle name="Calculation 6 3 4 3" xfId="17961"/>
    <cellStyle name="Calculation 6 3 4 3 2" xfId="23521"/>
    <cellStyle name="Calculation 6 3 4 3 2 2" xfId="33201"/>
    <cellStyle name="Calculation 6 3 4 3 3" xfId="21346"/>
    <cellStyle name="Calculation 6 3 4 3 3 2" xfId="31026"/>
    <cellStyle name="Calculation 6 3 4 3 4" xfId="18730"/>
    <cellStyle name="Calculation 6 3 4 3 4 2" xfId="28410"/>
    <cellStyle name="Calculation 6 3 4 3 5" xfId="27645"/>
    <cellStyle name="Calculation 6 3 4 4" xfId="22016"/>
    <cellStyle name="Calculation 6 3 4 4 2" xfId="31696"/>
    <cellStyle name="Calculation 6 3 4 5" xfId="20698"/>
    <cellStyle name="Calculation 6 3 4 5 2" xfId="30378"/>
    <cellStyle name="Calculation 6 3 4 6" xfId="21057"/>
    <cellStyle name="Calculation 6 3 4 6 2" xfId="30737"/>
    <cellStyle name="Calculation 6 3 4 7" xfId="25816"/>
    <cellStyle name="Calculation 6 3 5" xfId="17207"/>
    <cellStyle name="Calculation 6 3 5 2" xfId="22760"/>
    <cellStyle name="Calculation 6 3 5 2 2" xfId="32440"/>
    <cellStyle name="Calculation 6 3 5 3" xfId="21595"/>
    <cellStyle name="Calculation 6 3 5 3 2" xfId="31275"/>
    <cellStyle name="Calculation 6 3 5 4" xfId="24613"/>
    <cellStyle name="Calculation 6 3 5 4 2" xfId="34293"/>
    <cellStyle name="Calculation 6 3 5 5" xfId="26722"/>
    <cellStyle name="Calculation 6 3 5 6" xfId="27145"/>
    <cellStyle name="Calculation 6 3 6" xfId="17691"/>
    <cellStyle name="Calculation 6 3 6 2" xfId="23251"/>
    <cellStyle name="Calculation 6 3 6 2 2" xfId="32931"/>
    <cellStyle name="Calculation 6 3 6 3" xfId="21119"/>
    <cellStyle name="Calculation 6 3 6 3 2" xfId="30799"/>
    <cellStyle name="Calculation 6 3 6 4" xfId="24628"/>
    <cellStyle name="Calculation 6 3 6 4 2" xfId="34308"/>
    <cellStyle name="Calculation 6 3 6 5" xfId="27375"/>
    <cellStyle name="Calculation 6 3 7" xfId="21742"/>
    <cellStyle name="Calculation 6 3 7 2" xfId="31422"/>
    <cellStyle name="Calculation 6 3 8" xfId="21624"/>
    <cellStyle name="Calculation 6 3 8 2" xfId="31304"/>
    <cellStyle name="Calculation 6 3 9" xfId="20211"/>
    <cellStyle name="Calculation 6 3 9 2" xfId="29891"/>
    <cellStyle name="Calculation 6 4" xfId="16405"/>
    <cellStyle name="Calculation 6 4 2" xfId="16983"/>
    <cellStyle name="Calculation 6 4 2 2" xfId="22536"/>
    <cellStyle name="Calculation 6 4 2 2 2" xfId="32216"/>
    <cellStyle name="Calculation 6 4 2 3" xfId="19917"/>
    <cellStyle name="Calculation 6 4 2 3 2" xfId="29597"/>
    <cellStyle name="Calculation 6 4 2 4" xfId="24778"/>
    <cellStyle name="Calculation 6 4 2 4 2" xfId="34458"/>
    <cellStyle name="Calculation 6 4 2 5" xfId="26518"/>
    <cellStyle name="Calculation 6 4 2 6" xfId="25588"/>
    <cellStyle name="Calculation 6 4 3" xfId="17854"/>
    <cellStyle name="Calculation 6 4 3 2" xfId="23414"/>
    <cellStyle name="Calculation 6 4 3 2 2" xfId="33094"/>
    <cellStyle name="Calculation 6 4 3 3" xfId="20936"/>
    <cellStyle name="Calculation 6 4 3 3 2" xfId="30616"/>
    <cellStyle name="Calculation 6 4 3 4" xfId="24405"/>
    <cellStyle name="Calculation 6 4 3 4 2" xfId="34085"/>
    <cellStyle name="Calculation 6 4 3 5" xfId="27538"/>
    <cellStyle name="Calculation 6 4 4" xfId="21909"/>
    <cellStyle name="Calculation 6 4 4 2" xfId="31589"/>
    <cellStyle name="Calculation 6 4 5" xfId="20616"/>
    <cellStyle name="Calculation 6 4 5 2" xfId="30296"/>
    <cellStyle name="Calculation 6 4 6" xfId="20242"/>
    <cellStyle name="Calculation 6 4 6 2" xfId="29922"/>
    <cellStyle name="Calculation 6 4 7" xfId="25664"/>
    <cellStyle name="Calculation 6 5" xfId="24471"/>
    <cellStyle name="Calculation 6 5 2" xfId="34151"/>
    <cellStyle name="Calculation 7" xfId="104"/>
    <cellStyle name="Calculation 7 2" xfId="15938"/>
    <cellStyle name="Calculation 7 2 10" xfId="18858"/>
    <cellStyle name="Calculation 7 2 10 2" xfId="28538"/>
    <cellStyle name="Calculation 7 2 11" xfId="25950"/>
    <cellStyle name="Calculation 7 2 2" xfId="16014"/>
    <cellStyle name="Calculation 7 2 2 2" xfId="16180"/>
    <cellStyle name="Calculation 7 2 2 2 2" xfId="17521"/>
    <cellStyle name="Calculation 7 2 2 2 2 2" xfId="23081"/>
    <cellStyle name="Calculation 7 2 2 2 2 2 2" xfId="32761"/>
    <cellStyle name="Calculation 7 2 2 2 2 3" xfId="24331"/>
    <cellStyle name="Calculation 7 2 2 2 2 3 2" xfId="34011"/>
    <cellStyle name="Calculation 7 2 2 2 2 4" xfId="21108"/>
    <cellStyle name="Calculation 7 2 2 2 2 4 2" xfId="30788"/>
    <cellStyle name="Calculation 7 2 2 2 2 5" xfId="27003"/>
    <cellStyle name="Calculation 7 2 2 2 2 6" xfId="25160"/>
    <cellStyle name="Calculation 7 2 2 2 3" xfId="18202"/>
    <cellStyle name="Calculation 7 2 2 2 3 2" xfId="23762"/>
    <cellStyle name="Calculation 7 2 2 2 3 2 2" xfId="33442"/>
    <cellStyle name="Calculation 7 2 2 2 3 3" xfId="24293"/>
    <cellStyle name="Calculation 7 2 2 2 3 3 2" xfId="33973"/>
    <cellStyle name="Calculation 7 2 2 2 3 4" xfId="24884"/>
    <cellStyle name="Calculation 7 2 2 2 3 4 2" xfId="34564"/>
    <cellStyle name="Calculation 7 2 2 2 3 5" xfId="27886"/>
    <cellStyle name="Calculation 7 2 2 2 4" xfId="22257"/>
    <cellStyle name="Calculation 7 2 2 2 4 2" xfId="31937"/>
    <cellStyle name="Calculation 7 2 2 2 5" xfId="21520"/>
    <cellStyle name="Calculation 7 2 2 2 5 2" xfId="31200"/>
    <cellStyle name="Calculation 7 2 2 2 6" xfId="19791"/>
    <cellStyle name="Calculation 7 2 2 2 6 2" xfId="29471"/>
    <cellStyle name="Calculation 7 2 2 2 7" xfId="25630"/>
    <cellStyle name="Calculation 7 2 2 3" xfId="16517"/>
    <cellStyle name="Calculation 7 2 2 3 2" xfId="17050"/>
    <cellStyle name="Calculation 7 2 2 3 2 2" xfId="22603"/>
    <cellStyle name="Calculation 7 2 2 3 2 2 2" xfId="32283"/>
    <cellStyle name="Calculation 7 2 2 3 2 3" xfId="21037"/>
    <cellStyle name="Calculation 7 2 2 3 2 3 2" xfId="30717"/>
    <cellStyle name="Calculation 7 2 2 3 2 4" xfId="18567"/>
    <cellStyle name="Calculation 7 2 2 3 2 4 2" xfId="28247"/>
    <cellStyle name="Calculation 7 2 2 3 2 5" xfId="26585"/>
    <cellStyle name="Calculation 7 2 2 3 2 6" xfId="26167"/>
    <cellStyle name="Calculation 7 2 2 3 3" xfId="17966"/>
    <cellStyle name="Calculation 7 2 2 3 3 2" xfId="23526"/>
    <cellStyle name="Calculation 7 2 2 3 3 2 2" xfId="33206"/>
    <cellStyle name="Calculation 7 2 2 3 3 3" xfId="18552"/>
    <cellStyle name="Calculation 7 2 2 3 3 3 2" xfId="28232"/>
    <cellStyle name="Calculation 7 2 2 3 3 4" xfId="19102"/>
    <cellStyle name="Calculation 7 2 2 3 3 4 2" xfId="28782"/>
    <cellStyle name="Calculation 7 2 2 3 3 5" xfId="27650"/>
    <cellStyle name="Calculation 7 2 2 3 4" xfId="22021"/>
    <cellStyle name="Calculation 7 2 2 3 4 2" xfId="31701"/>
    <cellStyle name="Calculation 7 2 2 3 5" xfId="19274"/>
    <cellStyle name="Calculation 7 2 2 3 5 2" xfId="28954"/>
    <cellStyle name="Calculation 7 2 2 3 6" xfId="21180"/>
    <cellStyle name="Calculation 7 2 2 3 6 2" xfId="30860"/>
    <cellStyle name="Calculation 7 2 2 3 7" xfId="26008"/>
    <cellStyle name="Calculation 7 2 2 4" xfId="17236"/>
    <cellStyle name="Calculation 7 2 2 4 2" xfId="22789"/>
    <cellStyle name="Calculation 7 2 2 4 2 2" xfId="32469"/>
    <cellStyle name="Calculation 7 2 2 4 3" xfId="18575"/>
    <cellStyle name="Calculation 7 2 2 4 3 2" xfId="28255"/>
    <cellStyle name="Calculation 7 2 2 4 4" xfId="20725"/>
    <cellStyle name="Calculation 7 2 2 4 4 2" xfId="30405"/>
    <cellStyle name="Calculation 7 2 2 4 5" xfId="26747"/>
    <cellStyle name="Calculation 7 2 2 4 6" xfId="26335"/>
    <cellStyle name="Calculation 7 2 2 5" xfId="17696"/>
    <cellStyle name="Calculation 7 2 2 5 2" xfId="23256"/>
    <cellStyle name="Calculation 7 2 2 5 2 2" xfId="32936"/>
    <cellStyle name="Calculation 7 2 2 5 3" xfId="24367"/>
    <cellStyle name="Calculation 7 2 2 5 3 2" xfId="34047"/>
    <cellStyle name="Calculation 7 2 2 5 4" xfId="18859"/>
    <cellStyle name="Calculation 7 2 2 5 4 2" xfId="28539"/>
    <cellStyle name="Calculation 7 2 2 5 5" xfId="27380"/>
    <cellStyle name="Calculation 7 2 2 6" xfId="21747"/>
    <cellStyle name="Calculation 7 2 2 6 2" xfId="31427"/>
    <cellStyle name="Calculation 7 2 2 7" xfId="18635"/>
    <cellStyle name="Calculation 7 2 2 7 2" xfId="28315"/>
    <cellStyle name="Calculation 7 2 2 8" xfId="20203"/>
    <cellStyle name="Calculation 7 2 2 8 2" xfId="29883"/>
    <cellStyle name="Calculation 7 2 2 9" xfId="25532"/>
    <cellStyle name="Calculation 7 2 3" xfId="16133"/>
    <cellStyle name="Calculation 7 2 3 2" xfId="16679"/>
    <cellStyle name="Calculation 7 2 3 2 2" xfId="17481"/>
    <cellStyle name="Calculation 7 2 3 2 2 2" xfId="23041"/>
    <cellStyle name="Calculation 7 2 3 2 2 2 2" xfId="32721"/>
    <cellStyle name="Calculation 7 2 3 2 2 3" xfId="19942"/>
    <cellStyle name="Calculation 7 2 3 2 2 3 2" xfId="29622"/>
    <cellStyle name="Calculation 7 2 3 2 2 4" xfId="21522"/>
    <cellStyle name="Calculation 7 2 3 2 2 4 2" xfId="31202"/>
    <cellStyle name="Calculation 7 2 3 2 2 5" xfId="26963"/>
    <cellStyle name="Calculation 7 2 3 2 2 6" xfId="25635"/>
    <cellStyle name="Calculation 7 2 3 2 3" xfId="18162"/>
    <cellStyle name="Calculation 7 2 3 2 3 2" xfId="23722"/>
    <cellStyle name="Calculation 7 2 3 2 3 2 2" xfId="33402"/>
    <cellStyle name="Calculation 7 2 3 2 3 3" xfId="24135"/>
    <cellStyle name="Calculation 7 2 3 2 3 3 2" xfId="33815"/>
    <cellStyle name="Calculation 7 2 3 2 3 4" xfId="24916"/>
    <cellStyle name="Calculation 7 2 3 2 3 4 2" xfId="34596"/>
    <cellStyle name="Calculation 7 2 3 2 3 5" xfId="27846"/>
    <cellStyle name="Calculation 7 2 3 2 4" xfId="22217"/>
    <cellStyle name="Calculation 7 2 3 2 4 2" xfId="31897"/>
    <cellStyle name="Calculation 7 2 3 2 5" xfId="18781"/>
    <cellStyle name="Calculation 7 2 3 2 5 2" xfId="28461"/>
    <cellStyle name="Calculation 7 2 3 2 6" xfId="18480"/>
    <cellStyle name="Calculation 7 2 3 2 6 2" xfId="28160"/>
    <cellStyle name="Calculation 7 2 3 2 7" xfId="25470"/>
    <cellStyle name="Calculation 7 2 3 3" xfId="16477"/>
    <cellStyle name="Calculation 7 2 3 3 2" xfId="16864"/>
    <cellStyle name="Calculation 7 2 3 3 2 2" xfId="22417"/>
    <cellStyle name="Calculation 7 2 3 3 2 2 2" xfId="32097"/>
    <cellStyle name="Calculation 7 2 3 3 2 3" xfId="20045"/>
    <cellStyle name="Calculation 7 2 3 3 2 3 2" xfId="29725"/>
    <cellStyle name="Calculation 7 2 3 3 2 4" xfId="21197"/>
    <cellStyle name="Calculation 7 2 3 3 2 4 2" xfId="30877"/>
    <cellStyle name="Calculation 7 2 3 3 2 5" xfId="26399"/>
    <cellStyle name="Calculation 7 2 3 3 2 6" xfId="26074"/>
    <cellStyle name="Calculation 7 2 3 3 3" xfId="17926"/>
    <cellStyle name="Calculation 7 2 3 3 3 2" xfId="23486"/>
    <cellStyle name="Calculation 7 2 3 3 3 2 2" xfId="33166"/>
    <cellStyle name="Calculation 7 2 3 3 3 3" xfId="23992"/>
    <cellStyle name="Calculation 7 2 3 3 3 3 2" xfId="33672"/>
    <cellStyle name="Calculation 7 2 3 3 3 4" xfId="19796"/>
    <cellStyle name="Calculation 7 2 3 3 3 4 2" xfId="29476"/>
    <cellStyle name="Calculation 7 2 3 3 3 5" xfId="27610"/>
    <cellStyle name="Calculation 7 2 3 3 4" xfId="21981"/>
    <cellStyle name="Calculation 7 2 3 3 4 2" xfId="31661"/>
    <cellStyle name="Calculation 7 2 3 3 5" xfId="21203"/>
    <cellStyle name="Calculation 7 2 3 3 5 2" xfId="30883"/>
    <cellStyle name="Calculation 7 2 3 3 6" xfId="21265"/>
    <cellStyle name="Calculation 7 2 3 3 6 2" xfId="30945"/>
    <cellStyle name="Calculation 7 2 3 3 7" xfId="25314"/>
    <cellStyle name="Calculation 7 2 3 4" xfId="17191"/>
    <cellStyle name="Calculation 7 2 3 4 2" xfId="22744"/>
    <cellStyle name="Calculation 7 2 3 4 2 2" xfId="32424"/>
    <cellStyle name="Calculation 7 2 3 4 3" xfId="19225"/>
    <cellStyle name="Calculation 7 2 3 4 3 2" xfId="28905"/>
    <cellStyle name="Calculation 7 2 3 4 4" xfId="24642"/>
    <cellStyle name="Calculation 7 2 3 4 4 2" xfId="34322"/>
    <cellStyle name="Calculation 7 2 3 4 5" xfId="26708"/>
    <cellStyle name="Calculation 7 2 3 4 6" xfId="26354"/>
    <cellStyle name="Calculation 7 2 3 5" xfId="17656"/>
    <cellStyle name="Calculation 7 2 3 5 2" xfId="23216"/>
    <cellStyle name="Calculation 7 2 3 5 2 2" xfId="32896"/>
    <cellStyle name="Calculation 7 2 3 5 3" xfId="24305"/>
    <cellStyle name="Calculation 7 2 3 5 3 2" xfId="33985"/>
    <cellStyle name="Calculation 7 2 3 5 4" xfId="20758"/>
    <cellStyle name="Calculation 7 2 3 5 4 2" xfId="30438"/>
    <cellStyle name="Calculation 7 2 3 5 5" xfId="27340"/>
    <cellStyle name="Calculation 7 2 3 6" xfId="21703"/>
    <cellStyle name="Calculation 7 2 3 6 2" xfId="31383"/>
    <cellStyle name="Calculation 7 2 3 7" xfId="21276"/>
    <cellStyle name="Calculation 7 2 3 7 2" xfId="30956"/>
    <cellStyle name="Calculation 7 2 3 8" xfId="24817"/>
    <cellStyle name="Calculation 7 2 3 8 2" xfId="34497"/>
    <cellStyle name="Calculation 7 2 3 9" xfId="25618"/>
    <cellStyle name="Calculation 7 2 4" xfId="16067"/>
    <cellStyle name="Calculation 7 2 4 2" xfId="17415"/>
    <cellStyle name="Calculation 7 2 4 2 2" xfId="22975"/>
    <cellStyle name="Calculation 7 2 4 2 2 2" xfId="32655"/>
    <cellStyle name="Calculation 7 2 4 2 3" xfId="21467"/>
    <cellStyle name="Calculation 7 2 4 2 3 2" xfId="31147"/>
    <cellStyle name="Calculation 7 2 4 2 4" xfId="19458"/>
    <cellStyle name="Calculation 7 2 4 2 4 2" xfId="29138"/>
    <cellStyle name="Calculation 7 2 4 2 5" xfId="26897"/>
    <cellStyle name="Calculation 7 2 4 2 6" xfId="25091"/>
    <cellStyle name="Calculation 7 2 4 3" xfId="18096"/>
    <cellStyle name="Calculation 7 2 4 3 2" xfId="23656"/>
    <cellStyle name="Calculation 7 2 4 3 2 2" xfId="33336"/>
    <cellStyle name="Calculation 7 2 4 3 3" xfId="24395"/>
    <cellStyle name="Calculation 7 2 4 3 3 2" xfId="34075"/>
    <cellStyle name="Calculation 7 2 4 3 4" xfId="24649"/>
    <cellStyle name="Calculation 7 2 4 3 4 2" xfId="34329"/>
    <cellStyle name="Calculation 7 2 4 3 5" xfId="27780"/>
    <cellStyle name="Calculation 7 2 4 4" xfId="22151"/>
    <cellStyle name="Calculation 7 2 4 4 2" xfId="31831"/>
    <cellStyle name="Calculation 7 2 4 5" xfId="19156"/>
    <cellStyle name="Calculation 7 2 4 5 2" xfId="28836"/>
    <cellStyle name="Calculation 7 2 4 6" xfId="18431"/>
    <cellStyle name="Calculation 7 2 4 6 2" xfId="28111"/>
    <cellStyle name="Calculation 7 2 4 7" xfId="25614"/>
    <cellStyle name="Calculation 7 2 5" xfId="16411"/>
    <cellStyle name="Calculation 7 2 5 2" xfId="17015"/>
    <cellStyle name="Calculation 7 2 5 2 2" xfId="22568"/>
    <cellStyle name="Calculation 7 2 5 2 2 2" xfId="32248"/>
    <cellStyle name="Calculation 7 2 5 2 3" xfId="20734"/>
    <cellStyle name="Calculation 7 2 5 2 3 2" xfId="30414"/>
    <cellStyle name="Calculation 7 2 5 2 4" xfId="20381"/>
    <cellStyle name="Calculation 7 2 5 2 4 2" xfId="30061"/>
    <cellStyle name="Calculation 7 2 5 2 5" xfId="26550"/>
    <cellStyle name="Calculation 7 2 5 2 6" xfId="25578"/>
    <cellStyle name="Calculation 7 2 5 3" xfId="17860"/>
    <cellStyle name="Calculation 7 2 5 3 2" xfId="23420"/>
    <cellStyle name="Calculation 7 2 5 3 2 2" xfId="33100"/>
    <cellStyle name="Calculation 7 2 5 3 3" xfId="18580"/>
    <cellStyle name="Calculation 7 2 5 3 3 2" xfId="28260"/>
    <cellStyle name="Calculation 7 2 5 3 4" xfId="24379"/>
    <cellStyle name="Calculation 7 2 5 3 4 2" xfId="34059"/>
    <cellStyle name="Calculation 7 2 5 3 5" xfId="27544"/>
    <cellStyle name="Calculation 7 2 5 4" xfId="21915"/>
    <cellStyle name="Calculation 7 2 5 4 2" xfId="31595"/>
    <cellStyle name="Calculation 7 2 5 5" xfId="24333"/>
    <cellStyle name="Calculation 7 2 5 5 2" xfId="34013"/>
    <cellStyle name="Calculation 7 2 5 6" xfId="19480"/>
    <cellStyle name="Calculation 7 2 5 6 2" xfId="29160"/>
    <cellStyle name="Calculation 7 2 5 7" xfId="25562"/>
    <cellStyle name="Calculation 7 2 6" xfId="17101"/>
    <cellStyle name="Calculation 7 2 6 2" xfId="22654"/>
    <cellStyle name="Calculation 7 2 6 2 2" xfId="32334"/>
    <cellStyle name="Calculation 7 2 6 3" xfId="19929"/>
    <cellStyle name="Calculation 7 2 6 3 2" xfId="29609"/>
    <cellStyle name="Calculation 7 2 6 4" xfId="19559"/>
    <cellStyle name="Calculation 7 2 6 4 2" xfId="29239"/>
    <cellStyle name="Calculation 7 2 6 5" xfId="26627"/>
    <cellStyle name="Calculation 7 2 6 6" xfId="25859"/>
    <cellStyle name="Calculation 7 2 7" xfId="17153"/>
    <cellStyle name="Calculation 7 2 7 2" xfId="22706"/>
    <cellStyle name="Calculation 7 2 7 2 2" xfId="32386"/>
    <cellStyle name="Calculation 7 2 7 3" xfId="19214"/>
    <cellStyle name="Calculation 7 2 7 3 2" xfId="28894"/>
    <cellStyle name="Calculation 7 2 7 4" xfId="20923"/>
    <cellStyle name="Calculation 7 2 7 4 2" xfId="30603"/>
    <cellStyle name="Calculation 7 2 7 5" xfId="26339"/>
    <cellStyle name="Calculation 7 2 8" xfId="21636"/>
    <cellStyle name="Calculation 7 2 8 2" xfId="31316"/>
    <cellStyle name="Calculation 7 2 9" xfId="19125"/>
    <cellStyle name="Calculation 7 2 9 2" xfId="28805"/>
    <cellStyle name="Calculation 7 3" xfId="15982"/>
    <cellStyle name="Calculation 7 3 10" xfId="25734"/>
    <cellStyle name="Calculation 7 3 2" xfId="16254"/>
    <cellStyle name="Calculation 7 3 2 2" xfId="16725"/>
    <cellStyle name="Calculation 7 3 2 2 2" xfId="17595"/>
    <cellStyle name="Calculation 7 3 2 2 2 2" xfId="23155"/>
    <cellStyle name="Calculation 7 3 2 2 2 2 2" xfId="32835"/>
    <cellStyle name="Calculation 7 3 2 2 2 3" xfId="21627"/>
    <cellStyle name="Calculation 7 3 2 2 2 3 2" xfId="31307"/>
    <cellStyle name="Calculation 7 3 2 2 2 4" xfId="21227"/>
    <cellStyle name="Calculation 7 3 2 2 2 4 2" xfId="30907"/>
    <cellStyle name="Calculation 7 3 2 2 2 5" xfId="27077"/>
    <cellStyle name="Calculation 7 3 2 2 2 6" xfId="27279"/>
    <cellStyle name="Calculation 7 3 2 2 3" xfId="18276"/>
    <cellStyle name="Calculation 7 3 2 2 3 2" xfId="23836"/>
    <cellStyle name="Calculation 7 3 2 2 3 2 2" xfId="33516"/>
    <cellStyle name="Calculation 7 3 2 2 3 3" xfId="24427"/>
    <cellStyle name="Calculation 7 3 2 2 3 3 2" xfId="34107"/>
    <cellStyle name="Calculation 7 3 2 2 3 4" xfId="24662"/>
    <cellStyle name="Calculation 7 3 2 2 3 4 2" xfId="34342"/>
    <cellStyle name="Calculation 7 3 2 2 3 5" xfId="27960"/>
    <cellStyle name="Calculation 7 3 2 2 4" xfId="22331"/>
    <cellStyle name="Calculation 7 3 2 2 4 2" xfId="32011"/>
    <cellStyle name="Calculation 7 3 2 2 5" xfId="21611"/>
    <cellStyle name="Calculation 7 3 2 2 5 2" xfId="31291"/>
    <cellStyle name="Calculation 7 3 2 2 6" xfId="18821"/>
    <cellStyle name="Calculation 7 3 2 2 6 2" xfId="28501"/>
    <cellStyle name="Calculation 7 3 2 2 7" xfId="26224"/>
    <cellStyle name="Calculation 7 3 2 3" xfId="16591"/>
    <cellStyle name="Calculation 7 3 2 3 2" xfId="17359"/>
    <cellStyle name="Calculation 7 3 2 3 2 2" xfId="22919"/>
    <cellStyle name="Calculation 7 3 2 3 2 2 2" xfId="32599"/>
    <cellStyle name="Calculation 7 3 2 3 2 3" xfId="20158"/>
    <cellStyle name="Calculation 7 3 2 3 2 3 2" xfId="29838"/>
    <cellStyle name="Calculation 7 3 2 3 2 4" xfId="24986"/>
    <cellStyle name="Calculation 7 3 2 3 2 4 2" xfId="34666"/>
    <cellStyle name="Calculation 7 3 2 3 2 5" xfId="26841"/>
    <cellStyle name="Calculation 7 3 2 3 2 6" xfId="25107"/>
    <cellStyle name="Calculation 7 3 2 3 3" xfId="18040"/>
    <cellStyle name="Calculation 7 3 2 3 3 2" xfId="23600"/>
    <cellStyle name="Calculation 7 3 2 3 3 2 2" xfId="33280"/>
    <cellStyle name="Calculation 7 3 2 3 3 3" xfId="20798"/>
    <cellStyle name="Calculation 7 3 2 3 3 3 2" xfId="30478"/>
    <cellStyle name="Calculation 7 3 2 3 3 4" xfId="22398"/>
    <cellStyle name="Calculation 7 3 2 3 3 4 2" xfId="32078"/>
    <cellStyle name="Calculation 7 3 2 3 3 5" xfId="27724"/>
    <cellStyle name="Calculation 7 3 2 3 4" xfId="22095"/>
    <cellStyle name="Calculation 7 3 2 3 4 2" xfId="31775"/>
    <cellStyle name="Calculation 7 3 2 3 5" xfId="18923"/>
    <cellStyle name="Calculation 7 3 2 3 5 2" xfId="28603"/>
    <cellStyle name="Calculation 7 3 2 3 6" xfId="21555"/>
    <cellStyle name="Calculation 7 3 2 3 6 2" xfId="31235"/>
    <cellStyle name="Calculation 7 3 2 3 7" xfId="26171"/>
    <cellStyle name="Calculation 7 3 2 4" xfId="17248"/>
    <cellStyle name="Calculation 7 3 2 4 2" xfId="22800"/>
    <cellStyle name="Calculation 7 3 2 4 2 2" xfId="32480"/>
    <cellStyle name="Calculation 7 3 2 4 3" xfId="19361"/>
    <cellStyle name="Calculation 7 3 2 4 3 2" xfId="29041"/>
    <cellStyle name="Calculation 7 3 2 4 4" xfId="23997"/>
    <cellStyle name="Calculation 7 3 2 4 4 2" xfId="33677"/>
    <cellStyle name="Calculation 7 3 2 4 5" xfId="26756"/>
    <cellStyle name="Calculation 7 3 2 4 6" xfId="26324"/>
    <cellStyle name="Calculation 7 3 2 5" xfId="17770"/>
    <cellStyle name="Calculation 7 3 2 5 2" xfId="23330"/>
    <cellStyle name="Calculation 7 3 2 5 2 2" xfId="33010"/>
    <cellStyle name="Calculation 7 3 2 5 3" xfId="21536"/>
    <cellStyle name="Calculation 7 3 2 5 3 2" xfId="31216"/>
    <cellStyle name="Calculation 7 3 2 5 4" xfId="18461"/>
    <cellStyle name="Calculation 7 3 2 5 4 2" xfId="28141"/>
    <cellStyle name="Calculation 7 3 2 5 5" xfId="27454"/>
    <cellStyle name="Calculation 7 3 2 6" xfId="21825"/>
    <cellStyle name="Calculation 7 3 2 6 2" xfId="31505"/>
    <cellStyle name="Calculation 7 3 2 7" xfId="20791"/>
    <cellStyle name="Calculation 7 3 2 7 2" xfId="30471"/>
    <cellStyle name="Calculation 7 3 2 8" xfId="19168"/>
    <cellStyle name="Calculation 7 3 2 8 2" xfId="28848"/>
    <cellStyle name="Calculation 7 3 2 9" xfId="26077"/>
    <cellStyle name="Calculation 7 3 3" xfId="16142"/>
    <cellStyle name="Calculation 7 3 3 2" xfId="17483"/>
    <cellStyle name="Calculation 7 3 3 2 2" xfId="23043"/>
    <cellStyle name="Calculation 7 3 3 2 2 2" xfId="32723"/>
    <cellStyle name="Calculation 7 3 3 2 3" xfId="21183"/>
    <cellStyle name="Calculation 7 3 3 2 3 2" xfId="30863"/>
    <cellStyle name="Calculation 7 3 3 2 4" xfId="19752"/>
    <cellStyle name="Calculation 7 3 3 2 4 2" xfId="29432"/>
    <cellStyle name="Calculation 7 3 3 2 5" xfId="26965"/>
    <cellStyle name="Calculation 7 3 3 2 6" xfId="25301"/>
    <cellStyle name="Calculation 7 3 3 3" xfId="18164"/>
    <cellStyle name="Calculation 7 3 3 3 2" xfId="23724"/>
    <cellStyle name="Calculation 7 3 3 3 2 2" xfId="33404"/>
    <cellStyle name="Calculation 7 3 3 3 3" xfId="24177"/>
    <cellStyle name="Calculation 7 3 3 3 3 2" xfId="33857"/>
    <cellStyle name="Calculation 7 3 3 3 4" xfId="24775"/>
    <cellStyle name="Calculation 7 3 3 3 4 2" xfId="34455"/>
    <cellStyle name="Calculation 7 3 3 3 5" xfId="27848"/>
    <cellStyle name="Calculation 7 3 3 4" xfId="22219"/>
    <cellStyle name="Calculation 7 3 3 4 2" xfId="31899"/>
    <cellStyle name="Calculation 7 3 3 5" xfId="20479"/>
    <cellStyle name="Calculation 7 3 3 5 2" xfId="30159"/>
    <cellStyle name="Calculation 7 3 3 6" xfId="21491"/>
    <cellStyle name="Calculation 7 3 3 6 2" xfId="31171"/>
    <cellStyle name="Calculation 7 3 3 7" xfId="25266"/>
    <cellStyle name="Calculation 7 3 4" xfId="16479"/>
    <cellStyle name="Calculation 7 3 4 2" xfId="17136"/>
    <cellStyle name="Calculation 7 3 4 2 2" xfId="22689"/>
    <cellStyle name="Calculation 7 3 4 2 2 2" xfId="32369"/>
    <cellStyle name="Calculation 7 3 4 2 3" xfId="20817"/>
    <cellStyle name="Calculation 7 3 4 2 3 2" xfId="30497"/>
    <cellStyle name="Calculation 7 3 4 2 4" xfId="24165"/>
    <cellStyle name="Calculation 7 3 4 2 4 2" xfId="33845"/>
    <cellStyle name="Calculation 7 3 4 2 5" xfId="26662"/>
    <cellStyle name="Calculation 7 3 4 2 6" xfId="26037"/>
    <cellStyle name="Calculation 7 3 4 3" xfId="17928"/>
    <cellStyle name="Calculation 7 3 4 3 2" xfId="23488"/>
    <cellStyle name="Calculation 7 3 4 3 2 2" xfId="33168"/>
    <cellStyle name="Calculation 7 3 4 3 3" xfId="21162"/>
    <cellStyle name="Calculation 7 3 4 3 3 2" xfId="30842"/>
    <cellStyle name="Calculation 7 3 4 3 4" xfId="20208"/>
    <cellStyle name="Calculation 7 3 4 3 4 2" xfId="29888"/>
    <cellStyle name="Calculation 7 3 4 3 5" xfId="27612"/>
    <cellStyle name="Calculation 7 3 4 4" xfId="21983"/>
    <cellStyle name="Calculation 7 3 4 4 2" xfId="31663"/>
    <cellStyle name="Calculation 7 3 4 5" xfId="18883"/>
    <cellStyle name="Calculation 7 3 4 5 2" xfId="28563"/>
    <cellStyle name="Calculation 7 3 4 6" xfId="20430"/>
    <cellStyle name="Calculation 7 3 4 6 2" xfId="30110"/>
    <cellStyle name="Calculation 7 3 4 7" xfId="26211"/>
    <cellStyle name="Calculation 7 3 5" xfId="17217"/>
    <cellStyle name="Calculation 7 3 5 2" xfId="22770"/>
    <cellStyle name="Calculation 7 3 5 2 2" xfId="32450"/>
    <cellStyle name="Calculation 7 3 5 3" xfId="21212"/>
    <cellStyle name="Calculation 7 3 5 3 2" xfId="30892"/>
    <cellStyle name="Calculation 7 3 5 4" xfId="19252"/>
    <cellStyle name="Calculation 7 3 5 4 2" xfId="28932"/>
    <cellStyle name="Calculation 7 3 5 5" xfId="26731"/>
    <cellStyle name="Calculation 7 3 5 6" xfId="27138"/>
    <cellStyle name="Calculation 7 3 6" xfId="17658"/>
    <cellStyle name="Calculation 7 3 6 2" xfId="23218"/>
    <cellStyle name="Calculation 7 3 6 2 2" xfId="32898"/>
    <cellStyle name="Calculation 7 3 6 3" xfId="18894"/>
    <cellStyle name="Calculation 7 3 6 3 2" xfId="28574"/>
    <cellStyle name="Calculation 7 3 6 4" xfId="20446"/>
    <cellStyle name="Calculation 7 3 6 4 2" xfId="30126"/>
    <cellStyle name="Calculation 7 3 6 5" xfId="27342"/>
    <cellStyle name="Calculation 7 3 7" xfId="21709"/>
    <cellStyle name="Calculation 7 3 7 2" xfId="31389"/>
    <cellStyle name="Calculation 7 3 8" xfId="19097"/>
    <cellStyle name="Calculation 7 3 8 2" xfId="28777"/>
    <cellStyle name="Calculation 7 3 9" xfId="20976"/>
    <cellStyle name="Calculation 7 3 9 2" xfId="30656"/>
    <cellStyle name="Calculation 7 4" xfId="16377"/>
    <cellStyle name="Calculation 7 4 2" xfId="16987"/>
    <cellStyle name="Calculation 7 4 2 2" xfId="22540"/>
    <cellStyle name="Calculation 7 4 2 2 2" xfId="32220"/>
    <cellStyle name="Calculation 7 4 2 3" xfId="21544"/>
    <cellStyle name="Calculation 7 4 2 3 2" xfId="31224"/>
    <cellStyle name="Calculation 7 4 2 4" xfId="24925"/>
    <cellStyle name="Calculation 7 4 2 4 2" xfId="34605"/>
    <cellStyle name="Calculation 7 4 2 5" xfId="26522"/>
    <cellStyle name="Calculation 7 4 2 6" xfId="25971"/>
    <cellStyle name="Calculation 7 4 3" xfId="17826"/>
    <cellStyle name="Calculation 7 4 3 2" xfId="23386"/>
    <cellStyle name="Calculation 7 4 3 2 2" xfId="33066"/>
    <cellStyle name="Calculation 7 4 3 3" xfId="20065"/>
    <cellStyle name="Calculation 7 4 3 3 2" xfId="29745"/>
    <cellStyle name="Calculation 7 4 3 4" xfId="21070"/>
    <cellStyle name="Calculation 7 4 3 4 2" xfId="30750"/>
    <cellStyle name="Calculation 7 4 3 5" xfId="27510"/>
    <cellStyle name="Calculation 7 4 4" xfId="21881"/>
    <cellStyle name="Calculation 7 4 4 2" xfId="31561"/>
    <cellStyle name="Calculation 7 4 5" xfId="18975"/>
    <cellStyle name="Calculation 7 4 5 2" xfId="28655"/>
    <cellStyle name="Calculation 7 4 6" xfId="19335"/>
    <cellStyle name="Calculation 7 4 6 2" xfId="29015"/>
    <cellStyle name="Calculation 7 4 7" xfId="25577"/>
    <cellStyle name="Calculation 7 5" xfId="24225"/>
    <cellStyle name="Calculation 7 5 2" xfId="33905"/>
    <cellStyle name="Check Cell" xfId="13" builtinId="23" customBuiltin="1"/>
    <cellStyle name="Check Cell 2" xfId="107"/>
    <cellStyle name="Check Cell 3" xfId="205"/>
    <cellStyle name="Check Cell 4" xfId="291"/>
    <cellStyle name="Check Cell 5" xfId="783"/>
    <cellStyle name="Check Cell 6" xfId="1304"/>
    <cellStyle name="Check Cell 7" xfId="106"/>
    <cellStyle name="Comma 10" xfId="1298"/>
    <cellStyle name="Comma 11" xfId="108"/>
    <cellStyle name="Comma 12" xfId="4304"/>
    <cellStyle name="Comma 12 2" xfId="10101"/>
    <cellStyle name="Comma 13" xfId="4311"/>
    <cellStyle name="Comma 13 2" xfId="12031"/>
    <cellStyle name="Comma 14" xfId="6241"/>
    <cellStyle name="Comma 14 2" xfId="13961"/>
    <cellStyle name="Comma 15" xfId="8171"/>
    <cellStyle name="Comma 16" xfId="16034"/>
    <cellStyle name="Comma 17" xfId="34724"/>
    <cellStyle name="Comma 2" xfId="109"/>
    <cellStyle name="Comma 2 2" xfId="151"/>
    <cellStyle name="Comma 2 2 2" xfId="34725"/>
    <cellStyle name="Comma 3" xfId="152"/>
    <cellStyle name="Comma 3 2" xfId="227"/>
    <cellStyle name="Comma 3 3" xfId="34726"/>
    <cellStyle name="Comma 4" xfId="153"/>
    <cellStyle name="Comma 4 2" xfId="15902"/>
    <cellStyle name="Comma 5" xfId="206"/>
    <cellStyle name="Comma 6" xfId="292"/>
    <cellStyle name="Comma 7" xfId="587"/>
    <cellStyle name="Comma 7 2" xfId="1135"/>
    <cellStyle name="Comma 7 2 2" xfId="2122"/>
    <cellStyle name="Comma 7 2 2 2" xfId="4055"/>
    <cellStyle name="Comma 7 2 2 2 2" xfId="11865"/>
    <cellStyle name="Comma 7 2 2 3" xfId="6075"/>
    <cellStyle name="Comma 7 2 2 3 2" xfId="13795"/>
    <cellStyle name="Comma 7 2 2 4" xfId="8005"/>
    <cellStyle name="Comma 7 2 2 4 2" xfId="15725"/>
    <cellStyle name="Comma 7 2 2 5" xfId="9935"/>
    <cellStyle name="Comma 7 2 3" xfId="3092"/>
    <cellStyle name="Comma 7 2 3 2" xfId="10902"/>
    <cellStyle name="Comma 7 2 4" xfId="5112"/>
    <cellStyle name="Comma 7 2 4 2" xfId="12832"/>
    <cellStyle name="Comma 7 2 5" xfId="7042"/>
    <cellStyle name="Comma 7 2 5 2" xfId="14762"/>
    <cellStyle name="Comma 7 2 6" xfId="8972"/>
    <cellStyle name="Comma 7 3" xfId="1641"/>
    <cellStyle name="Comma 7 3 2" xfId="3574"/>
    <cellStyle name="Comma 7 3 2 2" xfId="11384"/>
    <cellStyle name="Comma 7 3 3" xfId="5594"/>
    <cellStyle name="Comma 7 3 3 2" xfId="13314"/>
    <cellStyle name="Comma 7 3 4" xfId="7524"/>
    <cellStyle name="Comma 7 3 4 2" xfId="15244"/>
    <cellStyle name="Comma 7 3 5" xfId="9454"/>
    <cellStyle name="Comma 7 4" xfId="2610"/>
    <cellStyle name="Comma 7 4 2" xfId="10420"/>
    <cellStyle name="Comma 7 5" xfId="4630"/>
    <cellStyle name="Comma 7 5 2" xfId="12350"/>
    <cellStyle name="Comma 7 6" xfId="6560"/>
    <cellStyle name="Comma 7 6 2" xfId="14280"/>
    <cellStyle name="Comma 7 7" xfId="8490"/>
    <cellStyle name="Comma 8" xfId="749"/>
    <cellStyle name="Comma 8 2" xfId="1296"/>
    <cellStyle name="Comma 8 2 2" xfId="2283"/>
    <cellStyle name="Comma 8 2 2 2" xfId="4216"/>
    <cellStyle name="Comma 8 2 2 2 2" xfId="12026"/>
    <cellStyle name="Comma 8 2 2 3" xfId="6236"/>
    <cellStyle name="Comma 8 2 2 3 2" xfId="13956"/>
    <cellStyle name="Comma 8 2 2 4" xfId="8166"/>
    <cellStyle name="Comma 8 2 2 4 2" xfId="15886"/>
    <cellStyle name="Comma 8 2 2 5" xfId="10096"/>
    <cellStyle name="Comma 8 2 3" xfId="3253"/>
    <cellStyle name="Comma 8 2 3 2" xfId="11063"/>
    <cellStyle name="Comma 8 2 4" xfId="5273"/>
    <cellStyle name="Comma 8 2 4 2" xfId="12993"/>
    <cellStyle name="Comma 8 2 5" xfId="7203"/>
    <cellStyle name="Comma 8 2 5 2" xfId="14923"/>
    <cellStyle name="Comma 8 2 6" xfId="9133"/>
    <cellStyle name="Comma 8 3" xfId="1802"/>
    <cellStyle name="Comma 8 3 2" xfId="3735"/>
    <cellStyle name="Comma 8 3 2 2" xfId="11545"/>
    <cellStyle name="Comma 8 3 3" xfId="5755"/>
    <cellStyle name="Comma 8 3 3 2" xfId="13475"/>
    <cellStyle name="Comma 8 3 4" xfId="7685"/>
    <cellStyle name="Comma 8 3 4 2" xfId="15405"/>
    <cellStyle name="Comma 8 3 5" xfId="9615"/>
    <cellStyle name="Comma 8 4" xfId="2771"/>
    <cellStyle name="Comma 8 4 2" xfId="10581"/>
    <cellStyle name="Comma 8 5" xfId="4791"/>
    <cellStyle name="Comma 8 5 2" xfId="12511"/>
    <cellStyle name="Comma 8 6" xfId="6721"/>
    <cellStyle name="Comma 8 6 2" xfId="14441"/>
    <cellStyle name="Comma 8 7" xfId="8651"/>
    <cellStyle name="Comma 9" xfId="784"/>
    <cellStyle name="Currency 2" xfId="154"/>
    <cellStyle name="Currency 2 2" xfId="228"/>
    <cellStyle name="Currency 3" xfId="155"/>
    <cellStyle name="Currency 3 10" xfId="2295"/>
    <cellStyle name="Currency 3 10 2" xfId="10105"/>
    <cellStyle name="Currency 3 11" xfId="4315"/>
    <cellStyle name="Currency 3 11 2" xfId="12035"/>
    <cellStyle name="Currency 3 12" xfId="6245"/>
    <cellStyle name="Currency 3 12 2" xfId="13965"/>
    <cellStyle name="Currency 3 13" xfId="8175"/>
    <cellStyle name="Currency 3 2" xfId="229"/>
    <cellStyle name="Currency 3 2 10" xfId="4324"/>
    <cellStyle name="Currency 3 2 10 2" xfId="12044"/>
    <cellStyle name="Currency 3 2 11" xfId="6254"/>
    <cellStyle name="Currency 3 2 11 2" xfId="13974"/>
    <cellStyle name="Currency 3 2 12" xfId="8184"/>
    <cellStyle name="Currency 3 2 2" xfId="256"/>
    <cellStyle name="Currency 3 2 2 10" xfId="6274"/>
    <cellStyle name="Currency 3 2 2 10 2" xfId="13994"/>
    <cellStyle name="Currency 3 2 2 11" xfId="8204"/>
    <cellStyle name="Currency 3 2 2 2" xfId="341"/>
    <cellStyle name="Currency 3 2 2 2 10" xfId="8244"/>
    <cellStyle name="Currency 3 2 2 2 2" xfId="421"/>
    <cellStyle name="Currency 3 2 2 2 2 2" xfId="581"/>
    <cellStyle name="Currency 3 2 2 2 2 2 2" xfId="1129"/>
    <cellStyle name="Currency 3 2 2 2 2 2 2 2" xfId="2117"/>
    <cellStyle name="Currency 3 2 2 2 2 2 2 2 2" xfId="4050"/>
    <cellStyle name="Currency 3 2 2 2 2 2 2 2 2 2" xfId="11860"/>
    <cellStyle name="Currency 3 2 2 2 2 2 2 2 3" xfId="6070"/>
    <cellStyle name="Currency 3 2 2 2 2 2 2 2 3 2" xfId="13790"/>
    <cellStyle name="Currency 3 2 2 2 2 2 2 2 4" xfId="8000"/>
    <cellStyle name="Currency 3 2 2 2 2 2 2 2 4 2" xfId="15720"/>
    <cellStyle name="Currency 3 2 2 2 2 2 2 2 5" xfId="9930"/>
    <cellStyle name="Currency 3 2 2 2 2 2 2 3" xfId="3086"/>
    <cellStyle name="Currency 3 2 2 2 2 2 2 3 2" xfId="10896"/>
    <cellStyle name="Currency 3 2 2 2 2 2 2 4" xfId="5106"/>
    <cellStyle name="Currency 3 2 2 2 2 2 2 4 2" xfId="12826"/>
    <cellStyle name="Currency 3 2 2 2 2 2 2 5" xfId="7036"/>
    <cellStyle name="Currency 3 2 2 2 2 2 2 5 2" xfId="14756"/>
    <cellStyle name="Currency 3 2 2 2 2 2 2 6" xfId="8966"/>
    <cellStyle name="Currency 3 2 2 2 2 2 3" xfId="1635"/>
    <cellStyle name="Currency 3 2 2 2 2 2 3 2" xfId="3568"/>
    <cellStyle name="Currency 3 2 2 2 2 2 3 2 2" xfId="11378"/>
    <cellStyle name="Currency 3 2 2 2 2 2 3 3" xfId="5588"/>
    <cellStyle name="Currency 3 2 2 2 2 2 3 3 2" xfId="13308"/>
    <cellStyle name="Currency 3 2 2 2 2 2 3 4" xfId="7518"/>
    <cellStyle name="Currency 3 2 2 2 2 2 3 4 2" xfId="15238"/>
    <cellStyle name="Currency 3 2 2 2 2 2 3 5" xfId="9448"/>
    <cellStyle name="Currency 3 2 2 2 2 2 4" xfId="2604"/>
    <cellStyle name="Currency 3 2 2 2 2 2 4 2" xfId="10414"/>
    <cellStyle name="Currency 3 2 2 2 2 2 5" xfId="4624"/>
    <cellStyle name="Currency 3 2 2 2 2 2 5 2" xfId="12344"/>
    <cellStyle name="Currency 3 2 2 2 2 2 6" xfId="6554"/>
    <cellStyle name="Currency 3 2 2 2 2 2 6 2" xfId="14274"/>
    <cellStyle name="Currency 3 2 2 2 2 2 7" xfId="8484"/>
    <cellStyle name="Currency 3 2 2 2 2 3" xfId="743"/>
    <cellStyle name="Currency 3 2 2 2 2 3 2" xfId="1290"/>
    <cellStyle name="Currency 3 2 2 2 2 3 2 2" xfId="2277"/>
    <cellStyle name="Currency 3 2 2 2 2 3 2 2 2" xfId="4210"/>
    <cellStyle name="Currency 3 2 2 2 2 3 2 2 2 2" xfId="12020"/>
    <cellStyle name="Currency 3 2 2 2 2 3 2 2 3" xfId="6230"/>
    <cellStyle name="Currency 3 2 2 2 2 3 2 2 3 2" xfId="13950"/>
    <cellStyle name="Currency 3 2 2 2 2 3 2 2 4" xfId="8160"/>
    <cellStyle name="Currency 3 2 2 2 2 3 2 2 4 2" xfId="15880"/>
    <cellStyle name="Currency 3 2 2 2 2 3 2 2 5" xfId="10090"/>
    <cellStyle name="Currency 3 2 2 2 2 3 2 3" xfId="3247"/>
    <cellStyle name="Currency 3 2 2 2 2 3 2 3 2" xfId="11057"/>
    <cellStyle name="Currency 3 2 2 2 2 3 2 4" xfId="5267"/>
    <cellStyle name="Currency 3 2 2 2 2 3 2 4 2" xfId="12987"/>
    <cellStyle name="Currency 3 2 2 2 2 3 2 5" xfId="7197"/>
    <cellStyle name="Currency 3 2 2 2 2 3 2 5 2" xfId="14917"/>
    <cellStyle name="Currency 3 2 2 2 2 3 2 6" xfId="9127"/>
    <cellStyle name="Currency 3 2 2 2 2 3 3" xfId="1796"/>
    <cellStyle name="Currency 3 2 2 2 2 3 3 2" xfId="3729"/>
    <cellStyle name="Currency 3 2 2 2 2 3 3 2 2" xfId="11539"/>
    <cellStyle name="Currency 3 2 2 2 2 3 3 3" xfId="5749"/>
    <cellStyle name="Currency 3 2 2 2 2 3 3 3 2" xfId="13469"/>
    <cellStyle name="Currency 3 2 2 2 2 3 3 4" xfId="7679"/>
    <cellStyle name="Currency 3 2 2 2 2 3 3 4 2" xfId="15399"/>
    <cellStyle name="Currency 3 2 2 2 2 3 3 5" xfId="9609"/>
    <cellStyle name="Currency 3 2 2 2 2 3 4" xfId="2765"/>
    <cellStyle name="Currency 3 2 2 2 2 3 4 2" xfId="10575"/>
    <cellStyle name="Currency 3 2 2 2 2 3 5" xfId="4785"/>
    <cellStyle name="Currency 3 2 2 2 2 3 5 2" xfId="12505"/>
    <cellStyle name="Currency 3 2 2 2 2 3 6" xfId="6715"/>
    <cellStyle name="Currency 3 2 2 2 2 3 6 2" xfId="14435"/>
    <cellStyle name="Currency 3 2 2 2 2 3 7" xfId="8645"/>
    <cellStyle name="Currency 3 2 2 2 2 4" xfId="969"/>
    <cellStyle name="Currency 3 2 2 2 2 4 2" xfId="1957"/>
    <cellStyle name="Currency 3 2 2 2 2 4 2 2" xfId="3890"/>
    <cellStyle name="Currency 3 2 2 2 2 4 2 2 2" xfId="11700"/>
    <cellStyle name="Currency 3 2 2 2 2 4 2 3" xfId="5910"/>
    <cellStyle name="Currency 3 2 2 2 2 4 2 3 2" xfId="13630"/>
    <cellStyle name="Currency 3 2 2 2 2 4 2 4" xfId="7840"/>
    <cellStyle name="Currency 3 2 2 2 2 4 2 4 2" xfId="15560"/>
    <cellStyle name="Currency 3 2 2 2 2 4 2 5" xfId="9770"/>
    <cellStyle name="Currency 3 2 2 2 2 4 3" xfId="2926"/>
    <cellStyle name="Currency 3 2 2 2 2 4 3 2" xfId="10736"/>
    <cellStyle name="Currency 3 2 2 2 2 4 4" xfId="4946"/>
    <cellStyle name="Currency 3 2 2 2 2 4 4 2" xfId="12666"/>
    <cellStyle name="Currency 3 2 2 2 2 4 5" xfId="6876"/>
    <cellStyle name="Currency 3 2 2 2 2 4 5 2" xfId="14596"/>
    <cellStyle name="Currency 3 2 2 2 2 4 6" xfId="8806"/>
    <cellStyle name="Currency 3 2 2 2 2 5" xfId="1475"/>
    <cellStyle name="Currency 3 2 2 2 2 5 2" xfId="3408"/>
    <cellStyle name="Currency 3 2 2 2 2 5 2 2" xfId="11218"/>
    <cellStyle name="Currency 3 2 2 2 2 5 3" xfId="5428"/>
    <cellStyle name="Currency 3 2 2 2 2 5 3 2" xfId="13148"/>
    <cellStyle name="Currency 3 2 2 2 2 5 4" xfId="7358"/>
    <cellStyle name="Currency 3 2 2 2 2 5 4 2" xfId="15078"/>
    <cellStyle name="Currency 3 2 2 2 2 5 5" xfId="9288"/>
    <cellStyle name="Currency 3 2 2 2 2 6" xfId="2444"/>
    <cellStyle name="Currency 3 2 2 2 2 6 2" xfId="10254"/>
    <cellStyle name="Currency 3 2 2 2 2 7" xfId="4464"/>
    <cellStyle name="Currency 3 2 2 2 2 7 2" xfId="12184"/>
    <cellStyle name="Currency 3 2 2 2 2 8" xfId="6394"/>
    <cellStyle name="Currency 3 2 2 2 2 8 2" xfId="14114"/>
    <cellStyle name="Currency 3 2 2 2 2 9" xfId="8324"/>
    <cellStyle name="Currency 3 2 2 2 3" xfId="501"/>
    <cellStyle name="Currency 3 2 2 2 3 2" xfId="1049"/>
    <cellStyle name="Currency 3 2 2 2 3 2 2" xfId="2037"/>
    <cellStyle name="Currency 3 2 2 2 3 2 2 2" xfId="3970"/>
    <cellStyle name="Currency 3 2 2 2 3 2 2 2 2" xfId="11780"/>
    <cellStyle name="Currency 3 2 2 2 3 2 2 3" xfId="5990"/>
    <cellStyle name="Currency 3 2 2 2 3 2 2 3 2" xfId="13710"/>
    <cellStyle name="Currency 3 2 2 2 3 2 2 4" xfId="7920"/>
    <cellStyle name="Currency 3 2 2 2 3 2 2 4 2" xfId="15640"/>
    <cellStyle name="Currency 3 2 2 2 3 2 2 5" xfId="9850"/>
    <cellStyle name="Currency 3 2 2 2 3 2 3" xfId="3006"/>
    <cellStyle name="Currency 3 2 2 2 3 2 3 2" xfId="10816"/>
    <cellStyle name="Currency 3 2 2 2 3 2 4" xfId="5026"/>
    <cellStyle name="Currency 3 2 2 2 3 2 4 2" xfId="12746"/>
    <cellStyle name="Currency 3 2 2 2 3 2 5" xfId="6956"/>
    <cellStyle name="Currency 3 2 2 2 3 2 5 2" xfId="14676"/>
    <cellStyle name="Currency 3 2 2 2 3 2 6" xfId="8886"/>
    <cellStyle name="Currency 3 2 2 2 3 3" xfId="1555"/>
    <cellStyle name="Currency 3 2 2 2 3 3 2" xfId="3488"/>
    <cellStyle name="Currency 3 2 2 2 3 3 2 2" xfId="11298"/>
    <cellStyle name="Currency 3 2 2 2 3 3 3" xfId="5508"/>
    <cellStyle name="Currency 3 2 2 2 3 3 3 2" xfId="13228"/>
    <cellStyle name="Currency 3 2 2 2 3 3 4" xfId="7438"/>
    <cellStyle name="Currency 3 2 2 2 3 3 4 2" xfId="15158"/>
    <cellStyle name="Currency 3 2 2 2 3 3 5" xfId="9368"/>
    <cellStyle name="Currency 3 2 2 2 3 4" xfId="2524"/>
    <cellStyle name="Currency 3 2 2 2 3 4 2" xfId="10334"/>
    <cellStyle name="Currency 3 2 2 2 3 5" xfId="4544"/>
    <cellStyle name="Currency 3 2 2 2 3 5 2" xfId="12264"/>
    <cellStyle name="Currency 3 2 2 2 3 6" xfId="6474"/>
    <cellStyle name="Currency 3 2 2 2 3 6 2" xfId="14194"/>
    <cellStyle name="Currency 3 2 2 2 3 7" xfId="8404"/>
    <cellStyle name="Currency 3 2 2 2 4" xfId="663"/>
    <cellStyle name="Currency 3 2 2 2 4 2" xfId="1210"/>
    <cellStyle name="Currency 3 2 2 2 4 2 2" xfId="2197"/>
    <cellStyle name="Currency 3 2 2 2 4 2 2 2" xfId="4130"/>
    <cellStyle name="Currency 3 2 2 2 4 2 2 2 2" xfId="11940"/>
    <cellStyle name="Currency 3 2 2 2 4 2 2 3" xfId="6150"/>
    <cellStyle name="Currency 3 2 2 2 4 2 2 3 2" xfId="13870"/>
    <cellStyle name="Currency 3 2 2 2 4 2 2 4" xfId="8080"/>
    <cellStyle name="Currency 3 2 2 2 4 2 2 4 2" xfId="15800"/>
    <cellStyle name="Currency 3 2 2 2 4 2 2 5" xfId="10010"/>
    <cellStyle name="Currency 3 2 2 2 4 2 3" xfId="3167"/>
    <cellStyle name="Currency 3 2 2 2 4 2 3 2" xfId="10977"/>
    <cellStyle name="Currency 3 2 2 2 4 2 4" xfId="5187"/>
    <cellStyle name="Currency 3 2 2 2 4 2 4 2" xfId="12907"/>
    <cellStyle name="Currency 3 2 2 2 4 2 5" xfId="7117"/>
    <cellStyle name="Currency 3 2 2 2 4 2 5 2" xfId="14837"/>
    <cellStyle name="Currency 3 2 2 2 4 2 6" xfId="9047"/>
    <cellStyle name="Currency 3 2 2 2 4 3" xfId="1716"/>
    <cellStyle name="Currency 3 2 2 2 4 3 2" xfId="3649"/>
    <cellStyle name="Currency 3 2 2 2 4 3 2 2" xfId="11459"/>
    <cellStyle name="Currency 3 2 2 2 4 3 3" xfId="5669"/>
    <cellStyle name="Currency 3 2 2 2 4 3 3 2" xfId="13389"/>
    <cellStyle name="Currency 3 2 2 2 4 3 4" xfId="7599"/>
    <cellStyle name="Currency 3 2 2 2 4 3 4 2" xfId="15319"/>
    <cellStyle name="Currency 3 2 2 2 4 3 5" xfId="9529"/>
    <cellStyle name="Currency 3 2 2 2 4 4" xfId="2685"/>
    <cellStyle name="Currency 3 2 2 2 4 4 2" xfId="10495"/>
    <cellStyle name="Currency 3 2 2 2 4 5" xfId="4705"/>
    <cellStyle name="Currency 3 2 2 2 4 5 2" xfId="12425"/>
    <cellStyle name="Currency 3 2 2 2 4 6" xfId="6635"/>
    <cellStyle name="Currency 3 2 2 2 4 6 2" xfId="14355"/>
    <cellStyle name="Currency 3 2 2 2 4 7" xfId="8565"/>
    <cellStyle name="Currency 3 2 2 2 5" xfId="889"/>
    <cellStyle name="Currency 3 2 2 2 5 2" xfId="1877"/>
    <cellStyle name="Currency 3 2 2 2 5 2 2" xfId="3810"/>
    <cellStyle name="Currency 3 2 2 2 5 2 2 2" xfId="11620"/>
    <cellStyle name="Currency 3 2 2 2 5 2 3" xfId="5830"/>
    <cellStyle name="Currency 3 2 2 2 5 2 3 2" xfId="13550"/>
    <cellStyle name="Currency 3 2 2 2 5 2 4" xfId="7760"/>
    <cellStyle name="Currency 3 2 2 2 5 2 4 2" xfId="15480"/>
    <cellStyle name="Currency 3 2 2 2 5 2 5" xfId="9690"/>
    <cellStyle name="Currency 3 2 2 2 5 3" xfId="2846"/>
    <cellStyle name="Currency 3 2 2 2 5 3 2" xfId="10656"/>
    <cellStyle name="Currency 3 2 2 2 5 4" xfId="4866"/>
    <cellStyle name="Currency 3 2 2 2 5 4 2" xfId="12586"/>
    <cellStyle name="Currency 3 2 2 2 5 5" xfId="6796"/>
    <cellStyle name="Currency 3 2 2 2 5 5 2" xfId="14516"/>
    <cellStyle name="Currency 3 2 2 2 5 6" xfId="8726"/>
    <cellStyle name="Currency 3 2 2 2 6" xfId="1395"/>
    <cellStyle name="Currency 3 2 2 2 6 2" xfId="3328"/>
    <cellStyle name="Currency 3 2 2 2 6 2 2" xfId="11138"/>
    <cellStyle name="Currency 3 2 2 2 6 3" xfId="5348"/>
    <cellStyle name="Currency 3 2 2 2 6 3 2" xfId="13068"/>
    <cellStyle name="Currency 3 2 2 2 6 4" xfId="7278"/>
    <cellStyle name="Currency 3 2 2 2 6 4 2" xfId="14998"/>
    <cellStyle name="Currency 3 2 2 2 6 5" xfId="9208"/>
    <cellStyle name="Currency 3 2 2 2 7" xfId="2364"/>
    <cellStyle name="Currency 3 2 2 2 7 2" xfId="10174"/>
    <cellStyle name="Currency 3 2 2 2 8" xfId="4384"/>
    <cellStyle name="Currency 3 2 2 2 8 2" xfId="12104"/>
    <cellStyle name="Currency 3 2 2 2 9" xfId="6314"/>
    <cellStyle name="Currency 3 2 2 2 9 2" xfId="14034"/>
    <cellStyle name="Currency 3 2 2 3" xfId="381"/>
    <cellStyle name="Currency 3 2 2 3 2" xfId="541"/>
    <cellStyle name="Currency 3 2 2 3 2 2" xfId="1089"/>
    <cellStyle name="Currency 3 2 2 3 2 2 2" xfId="2077"/>
    <cellStyle name="Currency 3 2 2 3 2 2 2 2" xfId="4010"/>
    <cellStyle name="Currency 3 2 2 3 2 2 2 2 2" xfId="11820"/>
    <cellStyle name="Currency 3 2 2 3 2 2 2 3" xfId="6030"/>
    <cellStyle name="Currency 3 2 2 3 2 2 2 3 2" xfId="13750"/>
    <cellStyle name="Currency 3 2 2 3 2 2 2 4" xfId="7960"/>
    <cellStyle name="Currency 3 2 2 3 2 2 2 4 2" xfId="15680"/>
    <cellStyle name="Currency 3 2 2 3 2 2 2 5" xfId="9890"/>
    <cellStyle name="Currency 3 2 2 3 2 2 3" xfId="3046"/>
    <cellStyle name="Currency 3 2 2 3 2 2 3 2" xfId="10856"/>
    <cellStyle name="Currency 3 2 2 3 2 2 4" xfId="5066"/>
    <cellStyle name="Currency 3 2 2 3 2 2 4 2" xfId="12786"/>
    <cellStyle name="Currency 3 2 2 3 2 2 5" xfId="6996"/>
    <cellStyle name="Currency 3 2 2 3 2 2 5 2" xfId="14716"/>
    <cellStyle name="Currency 3 2 2 3 2 2 6" xfId="8926"/>
    <cellStyle name="Currency 3 2 2 3 2 3" xfId="1595"/>
    <cellStyle name="Currency 3 2 2 3 2 3 2" xfId="3528"/>
    <cellStyle name="Currency 3 2 2 3 2 3 2 2" xfId="11338"/>
    <cellStyle name="Currency 3 2 2 3 2 3 3" xfId="5548"/>
    <cellStyle name="Currency 3 2 2 3 2 3 3 2" xfId="13268"/>
    <cellStyle name="Currency 3 2 2 3 2 3 4" xfId="7478"/>
    <cellStyle name="Currency 3 2 2 3 2 3 4 2" xfId="15198"/>
    <cellStyle name="Currency 3 2 2 3 2 3 5" xfId="9408"/>
    <cellStyle name="Currency 3 2 2 3 2 4" xfId="2564"/>
    <cellStyle name="Currency 3 2 2 3 2 4 2" xfId="10374"/>
    <cellStyle name="Currency 3 2 2 3 2 5" xfId="4584"/>
    <cellStyle name="Currency 3 2 2 3 2 5 2" xfId="12304"/>
    <cellStyle name="Currency 3 2 2 3 2 6" xfId="6514"/>
    <cellStyle name="Currency 3 2 2 3 2 6 2" xfId="14234"/>
    <cellStyle name="Currency 3 2 2 3 2 7" xfId="8444"/>
    <cellStyle name="Currency 3 2 2 3 3" xfId="703"/>
    <cellStyle name="Currency 3 2 2 3 3 2" xfId="1250"/>
    <cellStyle name="Currency 3 2 2 3 3 2 2" xfId="2237"/>
    <cellStyle name="Currency 3 2 2 3 3 2 2 2" xfId="4170"/>
    <cellStyle name="Currency 3 2 2 3 3 2 2 2 2" xfId="11980"/>
    <cellStyle name="Currency 3 2 2 3 3 2 2 3" xfId="6190"/>
    <cellStyle name="Currency 3 2 2 3 3 2 2 3 2" xfId="13910"/>
    <cellStyle name="Currency 3 2 2 3 3 2 2 4" xfId="8120"/>
    <cellStyle name="Currency 3 2 2 3 3 2 2 4 2" xfId="15840"/>
    <cellStyle name="Currency 3 2 2 3 3 2 2 5" xfId="10050"/>
    <cellStyle name="Currency 3 2 2 3 3 2 3" xfId="3207"/>
    <cellStyle name="Currency 3 2 2 3 3 2 3 2" xfId="11017"/>
    <cellStyle name="Currency 3 2 2 3 3 2 4" xfId="5227"/>
    <cellStyle name="Currency 3 2 2 3 3 2 4 2" xfId="12947"/>
    <cellStyle name="Currency 3 2 2 3 3 2 5" xfId="7157"/>
    <cellStyle name="Currency 3 2 2 3 3 2 5 2" xfId="14877"/>
    <cellStyle name="Currency 3 2 2 3 3 2 6" xfId="9087"/>
    <cellStyle name="Currency 3 2 2 3 3 3" xfId="1756"/>
    <cellStyle name="Currency 3 2 2 3 3 3 2" xfId="3689"/>
    <cellStyle name="Currency 3 2 2 3 3 3 2 2" xfId="11499"/>
    <cellStyle name="Currency 3 2 2 3 3 3 3" xfId="5709"/>
    <cellStyle name="Currency 3 2 2 3 3 3 3 2" xfId="13429"/>
    <cellStyle name="Currency 3 2 2 3 3 3 4" xfId="7639"/>
    <cellStyle name="Currency 3 2 2 3 3 3 4 2" xfId="15359"/>
    <cellStyle name="Currency 3 2 2 3 3 3 5" xfId="9569"/>
    <cellStyle name="Currency 3 2 2 3 3 4" xfId="2725"/>
    <cellStyle name="Currency 3 2 2 3 3 4 2" xfId="10535"/>
    <cellStyle name="Currency 3 2 2 3 3 5" xfId="4745"/>
    <cellStyle name="Currency 3 2 2 3 3 5 2" xfId="12465"/>
    <cellStyle name="Currency 3 2 2 3 3 6" xfId="6675"/>
    <cellStyle name="Currency 3 2 2 3 3 6 2" xfId="14395"/>
    <cellStyle name="Currency 3 2 2 3 3 7" xfId="8605"/>
    <cellStyle name="Currency 3 2 2 3 4" xfId="929"/>
    <cellStyle name="Currency 3 2 2 3 4 2" xfId="1917"/>
    <cellStyle name="Currency 3 2 2 3 4 2 2" xfId="3850"/>
    <cellStyle name="Currency 3 2 2 3 4 2 2 2" xfId="11660"/>
    <cellStyle name="Currency 3 2 2 3 4 2 3" xfId="5870"/>
    <cellStyle name="Currency 3 2 2 3 4 2 3 2" xfId="13590"/>
    <cellStyle name="Currency 3 2 2 3 4 2 4" xfId="7800"/>
    <cellStyle name="Currency 3 2 2 3 4 2 4 2" xfId="15520"/>
    <cellStyle name="Currency 3 2 2 3 4 2 5" xfId="9730"/>
    <cellStyle name="Currency 3 2 2 3 4 3" xfId="2886"/>
    <cellStyle name="Currency 3 2 2 3 4 3 2" xfId="10696"/>
    <cellStyle name="Currency 3 2 2 3 4 4" xfId="4906"/>
    <cellStyle name="Currency 3 2 2 3 4 4 2" xfId="12626"/>
    <cellStyle name="Currency 3 2 2 3 4 5" xfId="6836"/>
    <cellStyle name="Currency 3 2 2 3 4 5 2" xfId="14556"/>
    <cellStyle name="Currency 3 2 2 3 4 6" xfId="8766"/>
    <cellStyle name="Currency 3 2 2 3 5" xfId="1435"/>
    <cellStyle name="Currency 3 2 2 3 5 2" xfId="3368"/>
    <cellStyle name="Currency 3 2 2 3 5 2 2" xfId="11178"/>
    <cellStyle name="Currency 3 2 2 3 5 3" xfId="5388"/>
    <cellStyle name="Currency 3 2 2 3 5 3 2" xfId="13108"/>
    <cellStyle name="Currency 3 2 2 3 5 4" xfId="7318"/>
    <cellStyle name="Currency 3 2 2 3 5 4 2" xfId="15038"/>
    <cellStyle name="Currency 3 2 2 3 5 5" xfId="9248"/>
    <cellStyle name="Currency 3 2 2 3 6" xfId="2404"/>
    <cellStyle name="Currency 3 2 2 3 6 2" xfId="10214"/>
    <cellStyle name="Currency 3 2 2 3 7" xfId="4424"/>
    <cellStyle name="Currency 3 2 2 3 7 2" xfId="12144"/>
    <cellStyle name="Currency 3 2 2 3 8" xfId="6354"/>
    <cellStyle name="Currency 3 2 2 3 8 2" xfId="14074"/>
    <cellStyle name="Currency 3 2 2 3 9" xfId="8284"/>
    <cellStyle name="Currency 3 2 2 4" xfId="461"/>
    <cellStyle name="Currency 3 2 2 4 2" xfId="1009"/>
    <cellStyle name="Currency 3 2 2 4 2 2" xfId="1997"/>
    <cellStyle name="Currency 3 2 2 4 2 2 2" xfId="3930"/>
    <cellStyle name="Currency 3 2 2 4 2 2 2 2" xfId="11740"/>
    <cellStyle name="Currency 3 2 2 4 2 2 3" xfId="5950"/>
    <cellStyle name="Currency 3 2 2 4 2 2 3 2" xfId="13670"/>
    <cellStyle name="Currency 3 2 2 4 2 2 4" xfId="7880"/>
    <cellStyle name="Currency 3 2 2 4 2 2 4 2" xfId="15600"/>
    <cellStyle name="Currency 3 2 2 4 2 2 5" xfId="9810"/>
    <cellStyle name="Currency 3 2 2 4 2 3" xfId="2966"/>
    <cellStyle name="Currency 3 2 2 4 2 3 2" xfId="10776"/>
    <cellStyle name="Currency 3 2 2 4 2 4" xfId="4986"/>
    <cellStyle name="Currency 3 2 2 4 2 4 2" xfId="12706"/>
    <cellStyle name="Currency 3 2 2 4 2 5" xfId="6916"/>
    <cellStyle name="Currency 3 2 2 4 2 5 2" xfId="14636"/>
    <cellStyle name="Currency 3 2 2 4 2 6" xfId="8846"/>
    <cellStyle name="Currency 3 2 2 4 3" xfId="1515"/>
    <cellStyle name="Currency 3 2 2 4 3 2" xfId="3448"/>
    <cellStyle name="Currency 3 2 2 4 3 2 2" xfId="11258"/>
    <cellStyle name="Currency 3 2 2 4 3 3" xfId="5468"/>
    <cellStyle name="Currency 3 2 2 4 3 3 2" xfId="13188"/>
    <cellStyle name="Currency 3 2 2 4 3 4" xfId="7398"/>
    <cellStyle name="Currency 3 2 2 4 3 4 2" xfId="15118"/>
    <cellStyle name="Currency 3 2 2 4 3 5" xfId="9328"/>
    <cellStyle name="Currency 3 2 2 4 4" xfId="2484"/>
    <cellStyle name="Currency 3 2 2 4 4 2" xfId="10294"/>
    <cellStyle name="Currency 3 2 2 4 5" xfId="4504"/>
    <cellStyle name="Currency 3 2 2 4 5 2" xfId="12224"/>
    <cellStyle name="Currency 3 2 2 4 6" xfId="6434"/>
    <cellStyle name="Currency 3 2 2 4 6 2" xfId="14154"/>
    <cellStyle name="Currency 3 2 2 4 7" xfId="8364"/>
    <cellStyle name="Currency 3 2 2 5" xfId="623"/>
    <cellStyle name="Currency 3 2 2 5 2" xfId="1170"/>
    <cellStyle name="Currency 3 2 2 5 2 2" xfId="2157"/>
    <cellStyle name="Currency 3 2 2 5 2 2 2" xfId="4090"/>
    <cellStyle name="Currency 3 2 2 5 2 2 2 2" xfId="11900"/>
    <cellStyle name="Currency 3 2 2 5 2 2 3" xfId="6110"/>
    <cellStyle name="Currency 3 2 2 5 2 2 3 2" xfId="13830"/>
    <cellStyle name="Currency 3 2 2 5 2 2 4" xfId="8040"/>
    <cellStyle name="Currency 3 2 2 5 2 2 4 2" xfId="15760"/>
    <cellStyle name="Currency 3 2 2 5 2 2 5" xfId="9970"/>
    <cellStyle name="Currency 3 2 2 5 2 3" xfId="3127"/>
    <cellStyle name="Currency 3 2 2 5 2 3 2" xfId="10937"/>
    <cellStyle name="Currency 3 2 2 5 2 4" xfId="5147"/>
    <cellStyle name="Currency 3 2 2 5 2 4 2" xfId="12867"/>
    <cellStyle name="Currency 3 2 2 5 2 5" xfId="7077"/>
    <cellStyle name="Currency 3 2 2 5 2 5 2" xfId="14797"/>
    <cellStyle name="Currency 3 2 2 5 2 6" xfId="9007"/>
    <cellStyle name="Currency 3 2 2 5 3" xfId="1676"/>
    <cellStyle name="Currency 3 2 2 5 3 2" xfId="3609"/>
    <cellStyle name="Currency 3 2 2 5 3 2 2" xfId="11419"/>
    <cellStyle name="Currency 3 2 2 5 3 3" xfId="5629"/>
    <cellStyle name="Currency 3 2 2 5 3 3 2" xfId="13349"/>
    <cellStyle name="Currency 3 2 2 5 3 4" xfId="7559"/>
    <cellStyle name="Currency 3 2 2 5 3 4 2" xfId="15279"/>
    <cellStyle name="Currency 3 2 2 5 3 5" xfId="9489"/>
    <cellStyle name="Currency 3 2 2 5 4" xfId="2645"/>
    <cellStyle name="Currency 3 2 2 5 4 2" xfId="10455"/>
    <cellStyle name="Currency 3 2 2 5 5" xfId="4665"/>
    <cellStyle name="Currency 3 2 2 5 5 2" xfId="12385"/>
    <cellStyle name="Currency 3 2 2 5 6" xfId="6595"/>
    <cellStyle name="Currency 3 2 2 5 6 2" xfId="14315"/>
    <cellStyle name="Currency 3 2 2 5 7" xfId="8525"/>
    <cellStyle name="Currency 3 2 2 6" xfId="841"/>
    <cellStyle name="Currency 3 2 2 6 2" xfId="1837"/>
    <cellStyle name="Currency 3 2 2 6 2 2" xfId="3770"/>
    <cellStyle name="Currency 3 2 2 6 2 2 2" xfId="11580"/>
    <cellStyle name="Currency 3 2 2 6 2 3" xfId="5790"/>
    <cellStyle name="Currency 3 2 2 6 2 3 2" xfId="13510"/>
    <cellStyle name="Currency 3 2 2 6 2 4" xfId="7720"/>
    <cellStyle name="Currency 3 2 2 6 2 4 2" xfId="15440"/>
    <cellStyle name="Currency 3 2 2 6 2 5" xfId="9650"/>
    <cellStyle name="Currency 3 2 2 6 3" xfId="2806"/>
    <cellStyle name="Currency 3 2 2 6 3 2" xfId="10616"/>
    <cellStyle name="Currency 3 2 2 6 4" xfId="4826"/>
    <cellStyle name="Currency 3 2 2 6 4 2" xfId="12546"/>
    <cellStyle name="Currency 3 2 2 6 5" xfId="6756"/>
    <cellStyle name="Currency 3 2 2 6 5 2" xfId="14476"/>
    <cellStyle name="Currency 3 2 2 6 6" xfId="8686"/>
    <cellStyle name="Currency 3 2 2 7" xfId="1355"/>
    <cellStyle name="Currency 3 2 2 7 2" xfId="3288"/>
    <cellStyle name="Currency 3 2 2 7 2 2" xfId="11098"/>
    <cellStyle name="Currency 3 2 2 7 3" xfId="5308"/>
    <cellStyle name="Currency 3 2 2 7 3 2" xfId="13028"/>
    <cellStyle name="Currency 3 2 2 7 4" xfId="7238"/>
    <cellStyle name="Currency 3 2 2 7 4 2" xfId="14958"/>
    <cellStyle name="Currency 3 2 2 7 5" xfId="9168"/>
    <cellStyle name="Currency 3 2 2 8" xfId="2324"/>
    <cellStyle name="Currency 3 2 2 8 2" xfId="10134"/>
    <cellStyle name="Currency 3 2 2 9" xfId="4344"/>
    <cellStyle name="Currency 3 2 2 9 2" xfId="12064"/>
    <cellStyle name="Currency 3 2 3" xfId="321"/>
    <cellStyle name="Currency 3 2 3 10" xfId="8224"/>
    <cellStyle name="Currency 3 2 3 2" xfId="401"/>
    <cellStyle name="Currency 3 2 3 2 2" xfId="561"/>
    <cellStyle name="Currency 3 2 3 2 2 2" xfId="1109"/>
    <cellStyle name="Currency 3 2 3 2 2 2 2" xfId="2097"/>
    <cellStyle name="Currency 3 2 3 2 2 2 2 2" xfId="4030"/>
    <cellStyle name="Currency 3 2 3 2 2 2 2 2 2" xfId="11840"/>
    <cellStyle name="Currency 3 2 3 2 2 2 2 3" xfId="6050"/>
    <cellStyle name="Currency 3 2 3 2 2 2 2 3 2" xfId="13770"/>
    <cellStyle name="Currency 3 2 3 2 2 2 2 4" xfId="7980"/>
    <cellStyle name="Currency 3 2 3 2 2 2 2 4 2" xfId="15700"/>
    <cellStyle name="Currency 3 2 3 2 2 2 2 5" xfId="9910"/>
    <cellStyle name="Currency 3 2 3 2 2 2 3" xfId="3066"/>
    <cellStyle name="Currency 3 2 3 2 2 2 3 2" xfId="10876"/>
    <cellStyle name="Currency 3 2 3 2 2 2 4" xfId="5086"/>
    <cellStyle name="Currency 3 2 3 2 2 2 4 2" xfId="12806"/>
    <cellStyle name="Currency 3 2 3 2 2 2 5" xfId="7016"/>
    <cellStyle name="Currency 3 2 3 2 2 2 5 2" xfId="14736"/>
    <cellStyle name="Currency 3 2 3 2 2 2 6" xfId="8946"/>
    <cellStyle name="Currency 3 2 3 2 2 3" xfId="1615"/>
    <cellStyle name="Currency 3 2 3 2 2 3 2" xfId="3548"/>
    <cellStyle name="Currency 3 2 3 2 2 3 2 2" xfId="11358"/>
    <cellStyle name="Currency 3 2 3 2 2 3 3" xfId="5568"/>
    <cellStyle name="Currency 3 2 3 2 2 3 3 2" xfId="13288"/>
    <cellStyle name="Currency 3 2 3 2 2 3 4" xfId="7498"/>
    <cellStyle name="Currency 3 2 3 2 2 3 4 2" xfId="15218"/>
    <cellStyle name="Currency 3 2 3 2 2 3 5" xfId="9428"/>
    <cellStyle name="Currency 3 2 3 2 2 4" xfId="2584"/>
    <cellStyle name="Currency 3 2 3 2 2 4 2" xfId="10394"/>
    <cellStyle name="Currency 3 2 3 2 2 5" xfId="4604"/>
    <cellStyle name="Currency 3 2 3 2 2 5 2" xfId="12324"/>
    <cellStyle name="Currency 3 2 3 2 2 6" xfId="6534"/>
    <cellStyle name="Currency 3 2 3 2 2 6 2" xfId="14254"/>
    <cellStyle name="Currency 3 2 3 2 2 7" xfId="8464"/>
    <cellStyle name="Currency 3 2 3 2 3" xfId="723"/>
    <cellStyle name="Currency 3 2 3 2 3 2" xfId="1270"/>
    <cellStyle name="Currency 3 2 3 2 3 2 2" xfId="2257"/>
    <cellStyle name="Currency 3 2 3 2 3 2 2 2" xfId="4190"/>
    <cellStyle name="Currency 3 2 3 2 3 2 2 2 2" xfId="12000"/>
    <cellStyle name="Currency 3 2 3 2 3 2 2 3" xfId="6210"/>
    <cellStyle name="Currency 3 2 3 2 3 2 2 3 2" xfId="13930"/>
    <cellStyle name="Currency 3 2 3 2 3 2 2 4" xfId="8140"/>
    <cellStyle name="Currency 3 2 3 2 3 2 2 4 2" xfId="15860"/>
    <cellStyle name="Currency 3 2 3 2 3 2 2 5" xfId="10070"/>
    <cellStyle name="Currency 3 2 3 2 3 2 3" xfId="3227"/>
    <cellStyle name="Currency 3 2 3 2 3 2 3 2" xfId="11037"/>
    <cellStyle name="Currency 3 2 3 2 3 2 4" xfId="5247"/>
    <cellStyle name="Currency 3 2 3 2 3 2 4 2" xfId="12967"/>
    <cellStyle name="Currency 3 2 3 2 3 2 5" xfId="7177"/>
    <cellStyle name="Currency 3 2 3 2 3 2 5 2" xfId="14897"/>
    <cellStyle name="Currency 3 2 3 2 3 2 6" xfId="9107"/>
    <cellStyle name="Currency 3 2 3 2 3 3" xfId="1776"/>
    <cellStyle name="Currency 3 2 3 2 3 3 2" xfId="3709"/>
    <cellStyle name="Currency 3 2 3 2 3 3 2 2" xfId="11519"/>
    <cellStyle name="Currency 3 2 3 2 3 3 3" xfId="5729"/>
    <cellStyle name="Currency 3 2 3 2 3 3 3 2" xfId="13449"/>
    <cellStyle name="Currency 3 2 3 2 3 3 4" xfId="7659"/>
    <cellStyle name="Currency 3 2 3 2 3 3 4 2" xfId="15379"/>
    <cellStyle name="Currency 3 2 3 2 3 3 5" xfId="9589"/>
    <cellStyle name="Currency 3 2 3 2 3 4" xfId="2745"/>
    <cellStyle name="Currency 3 2 3 2 3 4 2" xfId="10555"/>
    <cellStyle name="Currency 3 2 3 2 3 5" xfId="4765"/>
    <cellStyle name="Currency 3 2 3 2 3 5 2" xfId="12485"/>
    <cellStyle name="Currency 3 2 3 2 3 6" xfId="6695"/>
    <cellStyle name="Currency 3 2 3 2 3 6 2" xfId="14415"/>
    <cellStyle name="Currency 3 2 3 2 3 7" xfId="8625"/>
    <cellStyle name="Currency 3 2 3 2 4" xfId="949"/>
    <cellStyle name="Currency 3 2 3 2 4 2" xfId="1937"/>
    <cellStyle name="Currency 3 2 3 2 4 2 2" xfId="3870"/>
    <cellStyle name="Currency 3 2 3 2 4 2 2 2" xfId="11680"/>
    <cellStyle name="Currency 3 2 3 2 4 2 3" xfId="5890"/>
    <cellStyle name="Currency 3 2 3 2 4 2 3 2" xfId="13610"/>
    <cellStyle name="Currency 3 2 3 2 4 2 4" xfId="7820"/>
    <cellStyle name="Currency 3 2 3 2 4 2 4 2" xfId="15540"/>
    <cellStyle name="Currency 3 2 3 2 4 2 5" xfId="9750"/>
    <cellStyle name="Currency 3 2 3 2 4 3" xfId="2906"/>
    <cellStyle name="Currency 3 2 3 2 4 3 2" xfId="10716"/>
    <cellStyle name="Currency 3 2 3 2 4 4" xfId="4926"/>
    <cellStyle name="Currency 3 2 3 2 4 4 2" xfId="12646"/>
    <cellStyle name="Currency 3 2 3 2 4 5" xfId="6856"/>
    <cellStyle name="Currency 3 2 3 2 4 5 2" xfId="14576"/>
    <cellStyle name="Currency 3 2 3 2 4 6" xfId="8786"/>
    <cellStyle name="Currency 3 2 3 2 5" xfId="1455"/>
    <cellStyle name="Currency 3 2 3 2 5 2" xfId="3388"/>
    <cellStyle name="Currency 3 2 3 2 5 2 2" xfId="11198"/>
    <cellStyle name="Currency 3 2 3 2 5 3" xfId="5408"/>
    <cellStyle name="Currency 3 2 3 2 5 3 2" xfId="13128"/>
    <cellStyle name="Currency 3 2 3 2 5 4" xfId="7338"/>
    <cellStyle name="Currency 3 2 3 2 5 4 2" xfId="15058"/>
    <cellStyle name="Currency 3 2 3 2 5 5" xfId="9268"/>
    <cellStyle name="Currency 3 2 3 2 6" xfId="2424"/>
    <cellStyle name="Currency 3 2 3 2 6 2" xfId="10234"/>
    <cellStyle name="Currency 3 2 3 2 7" xfId="4444"/>
    <cellStyle name="Currency 3 2 3 2 7 2" xfId="12164"/>
    <cellStyle name="Currency 3 2 3 2 8" xfId="6374"/>
    <cellStyle name="Currency 3 2 3 2 8 2" xfId="14094"/>
    <cellStyle name="Currency 3 2 3 2 9" xfId="8304"/>
    <cellStyle name="Currency 3 2 3 3" xfId="481"/>
    <cellStyle name="Currency 3 2 3 3 2" xfId="1029"/>
    <cellStyle name="Currency 3 2 3 3 2 2" xfId="2017"/>
    <cellStyle name="Currency 3 2 3 3 2 2 2" xfId="3950"/>
    <cellStyle name="Currency 3 2 3 3 2 2 2 2" xfId="11760"/>
    <cellStyle name="Currency 3 2 3 3 2 2 3" xfId="5970"/>
    <cellStyle name="Currency 3 2 3 3 2 2 3 2" xfId="13690"/>
    <cellStyle name="Currency 3 2 3 3 2 2 4" xfId="7900"/>
    <cellStyle name="Currency 3 2 3 3 2 2 4 2" xfId="15620"/>
    <cellStyle name="Currency 3 2 3 3 2 2 5" xfId="9830"/>
    <cellStyle name="Currency 3 2 3 3 2 3" xfId="2986"/>
    <cellStyle name="Currency 3 2 3 3 2 3 2" xfId="10796"/>
    <cellStyle name="Currency 3 2 3 3 2 4" xfId="5006"/>
    <cellStyle name="Currency 3 2 3 3 2 4 2" xfId="12726"/>
    <cellStyle name="Currency 3 2 3 3 2 5" xfId="6936"/>
    <cellStyle name="Currency 3 2 3 3 2 5 2" xfId="14656"/>
    <cellStyle name="Currency 3 2 3 3 2 6" xfId="8866"/>
    <cellStyle name="Currency 3 2 3 3 3" xfId="1535"/>
    <cellStyle name="Currency 3 2 3 3 3 2" xfId="3468"/>
    <cellStyle name="Currency 3 2 3 3 3 2 2" xfId="11278"/>
    <cellStyle name="Currency 3 2 3 3 3 3" xfId="5488"/>
    <cellStyle name="Currency 3 2 3 3 3 3 2" xfId="13208"/>
    <cellStyle name="Currency 3 2 3 3 3 4" xfId="7418"/>
    <cellStyle name="Currency 3 2 3 3 3 4 2" xfId="15138"/>
    <cellStyle name="Currency 3 2 3 3 3 5" xfId="9348"/>
    <cellStyle name="Currency 3 2 3 3 4" xfId="2504"/>
    <cellStyle name="Currency 3 2 3 3 4 2" xfId="10314"/>
    <cellStyle name="Currency 3 2 3 3 5" xfId="4524"/>
    <cellStyle name="Currency 3 2 3 3 5 2" xfId="12244"/>
    <cellStyle name="Currency 3 2 3 3 6" xfId="6454"/>
    <cellStyle name="Currency 3 2 3 3 6 2" xfId="14174"/>
    <cellStyle name="Currency 3 2 3 3 7" xfId="8384"/>
    <cellStyle name="Currency 3 2 3 4" xfId="643"/>
    <cellStyle name="Currency 3 2 3 4 2" xfId="1190"/>
    <cellStyle name="Currency 3 2 3 4 2 2" xfId="2177"/>
    <cellStyle name="Currency 3 2 3 4 2 2 2" xfId="4110"/>
    <cellStyle name="Currency 3 2 3 4 2 2 2 2" xfId="11920"/>
    <cellStyle name="Currency 3 2 3 4 2 2 3" xfId="6130"/>
    <cellStyle name="Currency 3 2 3 4 2 2 3 2" xfId="13850"/>
    <cellStyle name="Currency 3 2 3 4 2 2 4" xfId="8060"/>
    <cellStyle name="Currency 3 2 3 4 2 2 4 2" xfId="15780"/>
    <cellStyle name="Currency 3 2 3 4 2 2 5" xfId="9990"/>
    <cellStyle name="Currency 3 2 3 4 2 3" xfId="3147"/>
    <cellStyle name="Currency 3 2 3 4 2 3 2" xfId="10957"/>
    <cellStyle name="Currency 3 2 3 4 2 4" xfId="5167"/>
    <cellStyle name="Currency 3 2 3 4 2 4 2" xfId="12887"/>
    <cellStyle name="Currency 3 2 3 4 2 5" xfId="7097"/>
    <cellStyle name="Currency 3 2 3 4 2 5 2" xfId="14817"/>
    <cellStyle name="Currency 3 2 3 4 2 6" xfId="9027"/>
    <cellStyle name="Currency 3 2 3 4 3" xfId="1696"/>
    <cellStyle name="Currency 3 2 3 4 3 2" xfId="3629"/>
    <cellStyle name="Currency 3 2 3 4 3 2 2" xfId="11439"/>
    <cellStyle name="Currency 3 2 3 4 3 3" xfId="5649"/>
    <cellStyle name="Currency 3 2 3 4 3 3 2" xfId="13369"/>
    <cellStyle name="Currency 3 2 3 4 3 4" xfId="7579"/>
    <cellStyle name="Currency 3 2 3 4 3 4 2" xfId="15299"/>
    <cellStyle name="Currency 3 2 3 4 3 5" xfId="9509"/>
    <cellStyle name="Currency 3 2 3 4 4" xfId="2665"/>
    <cellStyle name="Currency 3 2 3 4 4 2" xfId="10475"/>
    <cellStyle name="Currency 3 2 3 4 5" xfId="4685"/>
    <cellStyle name="Currency 3 2 3 4 5 2" xfId="12405"/>
    <cellStyle name="Currency 3 2 3 4 6" xfId="6615"/>
    <cellStyle name="Currency 3 2 3 4 6 2" xfId="14335"/>
    <cellStyle name="Currency 3 2 3 4 7" xfId="8545"/>
    <cellStyle name="Currency 3 2 3 5" xfId="869"/>
    <cellStyle name="Currency 3 2 3 5 2" xfId="1857"/>
    <cellStyle name="Currency 3 2 3 5 2 2" xfId="3790"/>
    <cellStyle name="Currency 3 2 3 5 2 2 2" xfId="11600"/>
    <cellStyle name="Currency 3 2 3 5 2 3" xfId="5810"/>
    <cellStyle name="Currency 3 2 3 5 2 3 2" xfId="13530"/>
    <cellStyle name="Currency 3 2 3 5 2 4" xfId="7740"/>
    <cellStyle name="Currency 3 2 3 5 2 4 2" xfId="15460"/>
    <cellStyle name="Currency 3 2 3 5 2 5" xfId="9670"/>
    <cellStyle name="Currency 3 2 3 5 3" xfId="2826"/>
    <cellStyle name="Currency 3 2 3 5 3 2" xfId="10636"/>
    <cellStyle name="Currency 3 2 3 5 4" xfId="4846"/>
    <cellStyle name="Currency 3 2 3 5 4 2" xfId="12566"/>
    <cellStyle name="Currency 3 2 3 5 5" xfId="6776"/>
    <cellStyle name="Currency 3 2 3 5 5 2" xfId="14496"/>
    <cellStyle name="Currency 3 2 3 5 6" xfId="8706"/>
    <cellStyle name="Currency 3 2 3 6" xfId="1375"/>
    <cellStyle name="Currency 3 2 3 6 2" xfId="3308"/>
    <cellStyle name="Currency 3 2 3 6 2 2" xfId="11118"/>
    <cellStyle name="Currency 3 2 3 6 3" xfId="5328"/>
    <cellStyle name="Currency 3 2 3 6 3 2" xfId="13048"/>
    <cellStyle name="Currency 3 2 3 6 4" xfId="7258"/>
    <cellStyle name="Currency 3 2 3 6 4 2" xfId="14978"/>
    <cellStyle name="Currency 3 2 3 6 5" xfId="9188"/>
    <cellStyle name="Currency 3 2 3 7" xfId="2344"/>
    <cellStyle name="Currency 3 2 3 7 2" xfId="10154"/>
    <cellStyle name="Currency 3 2 3 8" xfId="4364"/>
    <cellStyle name="Currency 3 2 3 8 2" xfId="12084"/>
    <cellStyle name="Currency 3 2 3 9" xfId="6294"/>
    <cellStyle name="Currency 3 2 3 9 2" xfId="14014"/>
    <cellStyle name="Currency 3 2 4" xfId="361"/>
    <cellStyle name="Currency 3 2 4 2" xfId="521"/>
    <cellStyle name="Currency 3 2 4 2 2" xfId="1069"/>
    <cellStyle name="Currency 3 2 4 2 2 2" xfId="2057"/>
    <cellStyle name="Currency 3 2 4 2 2 2 2" xfId="3990"/>
    <cellStyle name="Currency 3 2 4 2 2 2 2 2" xfId="11800"/>
    <cellStyle name="Currency 3 2 4 2 2 2 3" xfId="6010"/>
    <cellStyle name="Currency 3 2 4 2 2 2 3 2" xfId="13730"/>
    <cellStyle name="Currency 3 2 4 2 2 2 4" xfId="7940"/>
    <cellStyle name="Currency 3 2 4 2 2 2 4 2" xfId="15660"/>
    <cellStyle name="Currency 3 2 4 2 2 2 5" xfId="9870"/>
    <cellStyle name="Currency 3 2 4 2 2 3" xfId="3026"/>
    <cellStyle name="Currency 3 2 4 2 2 3 2" xfId="10836"/>
    <cellStyle name="Currency 3 2 4 2 2 4" xfId="5046"/>
    <cellStyle name="Currency 3 2 4 2 2 4 2" xfId="12766"/>
    <cellStyle name="Currency 3 2 4 2 2 5" xfId="6976"/>
    <cellStyle name="Currency 3 2 4 2 2 5 2" xfId="14696"/>
    <cellStyle name="Currency 3 2 4 2 2 6" xfId="8906"/>
    <cellStyle name="Currency 3 2 4 2 3" xfId="1575"/>
    <cellStyle name="Currency 3 2 4 2 3 2" xfId="3508"/>
    <cellStyle name="Currency 3 2 4 2 3 2 2" xfId="11318"/>
    <cellStyle name="Currency 3 2 4 2 3 3" xfId="5528"/>
    <cellStyle name="Currency 3 2 4 2 3 3 2" xfId="13248"/>
    <cellStyle name="Currency 3 2 4 2 3 4" xfId="7458"/>
    <cellStyle name="Currency 3 2 4 2 3 4 2" xfId="15178"/>
    <cellStyle name="Currency 3 2 4 2 3 5" xfId="9388"/>
    <cellStyle name="Currency 3 2 4 2 4" xfId="2544"/>
    <cellStyle name="Currency 3 2 4 2 4 2" xfId="10354"/>
    <cellStyle name="Currency 3 2 4 2 5" xfId="4564"/>
    <cellStyle name="Currency 3 2 4 2 5 2" xfId="12284"/>
    <cellStyle name="Currency 3 2 4 2 6" xfId="6494"/>
    <cellStyle name="Currency 3 2 4 2 6 2" xfId="14214"/>
    <cellStyle name="Currency 3 2 4 2 7" xfId="8424"/>
    <cellStyle name="Currency 3 2 4 3" xfId="683"/>
    <cellStyle name="Currency 3 2 4 3 2" xfId="1230"/>
    <cellStyle name="Currency 3 2 4 3 2 2" xfId="2217"/>
    <cellStyle name="Currency 3 2 4 3 2 2 2" xfId="4150"/>
    <cellStyle name="Currency 3 2 4 3 2 2 2 2" xfId="11960"/>
    <cellStyle name="Currency 3 2 4 3 2 2 3" xfId="6170"/>
    <cellStyle name="Currency 3 2 4 3 2 2 3 2" xfId="13890"/>
    <cellStyle name="Currency 3 2 4 3 2 2 4" xfId="8100"/>
    <cellStyle name="Currency 3 2 4 3 2 2 4 2" xfId="15820"/>
    <cellStyle name="Currency 3 2 4 3 2 2 5" xfId="10030"/>
    <cellStyle name="Currency 3 2 4 3 2 3" xfId="3187"/>
    <cellStyle name="Currency 3 2 4 3 2 3 2" xfId="10997"/>
    <cellStyle name="Currency 3 2 4 3 2 4" xfId="5207"/>
    <cellStyle name="Currency 3 2 4 3 2 4 2" xfId="12927"/>
    <cellStyle name="Currency 3 2 4 3 2 5" xfId="7137"/>
    <cellStyle name="Currency 3 2 4 3 2 5 2" xfId="14857"/>
    <cellStyle name="Currency 3 2 4 3 2 6" xfId="9067"/>
    <cellStyle name="Currency 3 2 4 3 3" xfId="1736"/>
    <cellStyle name="Currency 3 2 4 3 3 2" xfId="3669"/>
    <cellStyle name="Currency 3 2 4 3 3 2 2" xfId="11479"/>
    <cellStyle name="Currency 3 2 4 3 3 3" xfId="5689"/>
    <cellStyle name="Currency 3 2 4 3 3 3 2" xfId="13409"/>
    <cellStyle name="Currency 3 2 4 3 3 4" xfId="7619"/>
    <cellStyle name="Currency 3 2 4 3 3 4 2" xfId="15339"/>
    <cellStyle name="Currency 3 2 4 3 3 5" xfId="9549"/>
    <cellStyle name="Currency 3 2 4 3 4" xfId="2705"/>
    <cellStyle name="Currency 3 2 4 3 4 2" xfId="10515"/>
    <cellStyle name="Currency 3 2 4 3 5" xfId="4725"/>
    <cellStyle name="Currency 3 2 4 3 5 2" xfId="12445"/>
    <cellStyle name="Currency 3 2 4 3 6" xfId="6655"/>
    <cellStyle name="Currency 3 2 4 3 6 2" xfId="14375"/>
    <cellStyle name="Currency 3 2 4 3 7" xfId="8585"/>
    <cellStyle name="Currency 3 2 4 4" xfId="909"/>
    <cellStyle name="Currency 3 2 4 4 2" xfId="1897"/>
    <cellStyle name="Currency 3 2 4 4 2 2" xfId="3830"/>
    <cellStyle name="Currency 3 2 4 4 2 2 2" xfId="11640"/>
    <cellStyle name="Currency 3 2 4 4 2 3" xfId="5850"/>
    <cellStyle name="Currency 3 2 4 4 2 3 2" xfId="13570"/>
    <cellStyle name="Currency 3 2 4 4 2 4" xfId="7780"/>
    <cellStyle name="Currency 3 2 4 4 2 4 2" xfId="15500"/>
    <cellStyle name="Currency 3 2 4 4 2 5" xfId="9710"/>
    <cellStyle name="Currency 3 2 4 4 3" xfId="2866"/>
    <cellStyle name="Currency 3 2 4 4 3 2" xfId="10676"/>
    <cellStyle name="Currency 3 2 4 4 4" xfId="4886"/>
    <cellStyle name="Currency 3 2 4 4 4 2" xfId="12606"/>
    <cellStyle name="Currency 3 2 4 4 5" xfId="6816"/>
    <cellStyle name="Currency 3 2 4 4 5 2" xfId="14536"/>
    <cellStyle name="Currency 3 2 4 4 6" xfId="8746"/>
    <cellStyle name="Currency 3 2 4 5" xfId="1415"/>
    <cellStyle name="Currency 3 2 4 5 2" xfId="3348"/>
    <cellStyle name="Currency 3 2 4 5 2 2" xfId="11158"/>
    <cellStyle name="Currency 3 2 4 5 3" xfId="5368"/>
    <cellStyle name="Currency 3 2 4 5 3 2" xfId="13088"/>
    <cellStyle name="Currency 3 2 4 5 4" xfId="7298"/>
    <cellStyle name="Currency 3 2 4 5 4 2" xfId="15018"/>
    <cellStyle name="Currency 3 2 4 5 5" xfId="9228"/>
    <cellStyle name="Currency 3 2 4 6" xfId="2384"/>
    <cellStyle name="Currency 3 2 4 6 2" xfId="10194"/>
    <cellStyle name="Currency 3 2 4 7" xfId="4404"/>
    <cellStyle name="Currency 3 2 4 7 2" xfId="12124"/>
    <cellStyle name="Currency 3 2 4 8" xfId="6334"/>
    <cellStyle name="Currency 3 2 4 8 2" xfId="14054"/>
    <cellStyle name="Currency 3 2 4 9" xfId="8264"/>
    <cellStyle name="Currency 3 2 5" xfId="441"/>
    <cellStyle name="Currency 3 2 5 2" xfId="989"/>
    <cellStyle name="Currency 3 2 5 2 2" xfId="1977"/>
    <cellStyle name="Currency 3 2 5 2 2 2" xfId="3910"/>
    <cellStyle name="Currency 3 2 5 2 2 2 2" xfId="11720"/>
    <cellStyle name="Currency 3 2 5 2 2 3" xfId="5930"/>
    <cellStyle name="Currency 3 2 5 2 2 3 2" xfId="13650"/>
    <cellStyle name="Currency 3 2 5 2 2 4" xfId="7860"/>
    <cellStyle name="Currency 3 2 5 2 2 4 2" xfId="15580"/>
    <cellStyle name="Currency 3 2 5 2 2 5" xfId="9790"/>
    <cellStyle name="Currency 3 2 5 2 3" xfId="2946"/>
    <cellStyle name="Currency 3 2 5 2 3 2" xfId="10756"/>
    <cellStyle name="Currency 3 2 5 2 4" xfId="4966"/>
    <cellStyle name="Currency 3 2 5 2 4 2" xfId="12686"/>
    <cellStyle name="Currency 3 2 5 2 5" xfId="6896"/>
    <cellStyle name="Currency 3 2 5 2 5 2" xfId="14616"/>
    <cellStyle name="Currency 3 2 5 2 6" xfId="8826"/>
    <cellStyle name="Currency 3 2 5 3" xfId="1495"/>
    <cellStyle name="Currency 3 2 5 3 2" xfId="3428"/>
    <cellStyle name="Currency 3 2 5 3 2 2" xfId="11238"/>
    <cellStyle name="Currency 3 2 5 3 3" xfId="5448"/>
    <cellStyle name="Currency 3 2 5 3 3 2" xfId="13168"/>
    <cellStyle name="Currency 3 2 5 3 4" xfId="7378"/>
    <cellStyle name="Currency 3 2 5 3 4 2" xfId="15098"/>
    <cellStyle name="Currency 3 2 5 3 5" xfId="9308"/>
    <cellStyle name="Currency 3 2 5 4" xfId="2464"/>
    <cellStyle name="Currency 3 2 5 4 2" xfId="10274"/>
    <cellStyle name="Currency 3 2 5 5" xfId="4484"/>
    <cellStyle name="Currency 3 2 5 5 2" xfId="12204"/>
    <cellStyle name="Currency 3 2 5 6" xfId="6414"/>
    <cellStyle name="Currency 3 2 5 6 2" xfId="14134"/>
    <cellStyle name="Currency 3 2 5 7" xfId="8344"/>
    <cellStyle name="Currency 3 2 6" xfId="603"/>
    <cellStyle name="Currency 3 2 6 2" xfId="1150"/>
    <cellStyle name="Currency 3 2 6 2 2" xfId="2137"/>
    <cellStyle name="Currency 3 2 6 2 2 2" xfId="4070"/>
    <cellStyle name="Currency 3 2 6 2 2 2 2" xfId="11880"/>
    <cellStyle name="Currency 3 2 6 2 2 3" xfId="6090"/>
    <cellStyle name="Currency 3 2 6 2 2 3 2" xfId="13810"/>
    <cellStyle name="Currency 3 2 6 2 2 4" xfId="8020"/>
    <cellStyle name="Currency 3 2 6 2 2 4 2" xfId="15740"/>
    <cellStyle name="Currency 3 2 6 2 2 5" xfId="9950"/>
    <cellStyle name="Currency 3 2 6 2 3" xfId="3107"/>
    <cellStyle name="Currency 3 2 6 2 3 2" xfId="10917"/>
    <cellStyle name="Currency 3 2 6 2 4" xfId="5127"/>
    <cellStyle name="Currency 3 2 6 2 4 2" xfId="12847"/>
    <cellStyle name="Currency 3 2 6 2 5" xfId="7057"/>
    <cellStyle name="Currency 3 2 6 2 5 2" xfId="14777"/>
    <cellStyle name="Currency 3 2 6 2 6" xfId="8987"/>
    <cellStyle name="Currency 3 2 6 3" xfId="1656"/>
    <cellStyle name="Currency 3 2 6 3 2" xfId="3589"/>
    <cellStyle name="Currency 3 2 6 3 2 2" xfId="11399"/>
    <cellStyle name="Currency 3 2 6 3 3" xfId="5609"/>
    <cellStyle name="Currency 3 2 6 3 3 2" xfId="13329"/>
    <cellStyle name="Currency 3 2 6 3 4" xfId="7539"/>
    <cellStyle name="Currency 3 2 6 3 4 2" xfId="15259"/>
    <cellStyle name="Currency 3 2 6 3 5" xfId="9469"/>
    <cellStyle name="Currency 3 2 6 4" xfId="2625"/>
    <cellStyle name="Currency 3 2 6 4 2" xfId="10435"/>
    <cellStyle name="Currency 3 2 6 5" xfId="4645"/>
    <cellStyle name="Currency 3 2 6 5 2" xfId="12365"/>
    <cellStyle name="Currency 3 2 6 6" xfId="6575"/>
    <cellStyle name="Currency 3 2 6 6 2" xfId="14295"/>
    <cellStyle name="Currency 3 2 6 7" xfId="8505"/>
    <cellStyle name="Currency 3 2 7" xfId="818"/>
    <cellStyle name="Currency 3 2 7 2" xfId="1817"/>
    <cellStyle name="Currency 3 2 7 2 2" xfId="3750"/>
    <cellStyle name="Currency 3 2 7 2 2 2" xfId="11560"/>
    <cellStyle name="Currency 3 2 7 2 3" xfId="5770"/>
    <cellStyle name="Currency 3 2 7 2 3 2" xfId="13490"/>
    <cellStyle name="Currency 3 2 7 2 4" xfId="7700"/>
    <cellStyle name="Currency 3 2 7 2 4 2" xfId="15420"/>
    <cellStyle name="Currency 3 2 7 2 5" xfId="9630"/>
    <cellStyle name="Currency 3 2 7 3" xfId="2786"/>
    <cellStyle name="Currency 3 2 7 3 2" xfId="10596"/>
    <cellStyle name="Currency 3 2 7 4" xfId="4806"/>
    <cellStyle name="Currency 3 2 7 4 2" xfId="12526"/>
    <cellStyle name="Currency 3 2 7 5" xfId="6736"/>
    <cellStyle name="Currency 3 2 7 5 2" xfId="14456"/>
    <cellStyle name="Currency 3 2 7 6" xfId="8666"/>
    <cellStyle name="Currency 3 2 8" xfId="1335"/>
    <cellStyle name="Currency 3 2 8 2" xfId="3268"/>
    <cellStyle name="Currency 3 2 8 2 2" xfId="11078"/>
    <cellStyle name="Currency 3 2 8 3" xfId="5288"/>
    <cellStyle name="Currency 3 2 8 3 2" xfId="13008"/>
    <cellStyle name="Currency 3 2 8 4" xfId="7218"/>
    <cellStyle name="Currency 3 2 8 4 2" xfId="14938"/>
    <cellStyle name="Currency 3 2 8 5" xfId="9148"/>
    <cellStyle name="Currency 3 2 9" xfId="2304"/>
    <cellStyle name="Currency 3 2 9 2" xfId="10114"/>
    <cellStyle name="Currency 3 3" xfId="246"/>
    <cellStyle name="Currency 3 3 10" xfId="6264"/>
    <cellStyle name="Currency 3 3 10 2" xfId="13984"/>
    <cellStyle name="Currency 3 3 11" xfId="8194"/>
    <cellStyle name="Currency 3 3 2" xfId="331"/>
    <cellStyle name="Currency 3 3 2 10" xfId="8234"/>
    <cellStyle name="Currency 3 3 2 2" xfId="411"/>
    <cellStyle name="Currency 3 3 2 2 2" xfId="571"/>
    <cellStyle name="Currency 3 3 2 2 2 2" xfId="1119"/>
    <cellStyle name="Currency 3 3 2 2 2 2 2" xfId="2107"/>
    <cellStyle name="Currency 3 3 2 2 2 2 2 2" xfId="4040"/>
    <cellStyle name="Currency 3 3 2 2 2 2 2 2 2" xfId="11850"/>
    <cellStyle name="Currency 3 3 2 2 2 2 2 3" xfId="6060"/>
    <cellStyle name="Currency 3 3 2 2 2 2 2 3 2" xfId="13780"/>
    <cellStyle name="Currency 3 3 2 2 2 2 2 4" xfId="7990"/>
    <cellStyle name="Currency 3 3 2 2 2 2 2 4 2" xfId="15710"/>
    <cellStyle name="Currency 3 3 2 2 2 2 2 5" xfId="9920"/>
    <cellStyle name="Currency 3 3 2 2 2 2 3" xfId="3076"/>
    <cellStyle name="Currency 3 3 2 2 2 2 3 2" xfId="10886"/>
    <cellStyle name="Currency 3 3 2 2 2 2 4" xfId="5096"/>
    <cellStyle name="Currency 3 3 2 2 2 2 4 2" xfId="12816"/>
    <cellStyle name="Currency 3 3 2 2 2 2 5" xfId="7026"/>
    <cellStyle name="Currency 3 3 2 2 2 2 5 2" xfId="14746"/>
    <cellStyle name="Currency 3 3 2 2 2 2 6" xfId="8956"/>
    <cellStyle name="Currency 3 3 2 2 2 3" xfId="1625"/>
    <cellStyle name="Currency 3 3 2 2 2 3 2" xfId="3558"/>
    <cellStyle name="Currency 3 3 2 2 2 3 2 2" xfId="11368"/>
    <cellStyle name="Currency 3 3 2 2 2 3 3" xfId="5578"/>
    <cellStyle name="Currency 3 3 2 2 2 3 3 2" xfId="13298"/>
    <cellStyle name="Currency 3 3 2 2 2 3 4" xfId="7508"/>
    <cellStyle name="Currency 3 3 2 2 2 3 4 2" xfId="15228"/>
    <cellStyle name="Currency 3 3 2 2 2 3 5" xfId="9438"/>
    <cellStyle name="Currency 3 3 2 2 2 4" xfId="2594"/>
    <cellStyle name="Currency 3 3 2 2 2 4 2" xfId="10404"/>
    <cellStyle name="Currency 3 3 2 2 2 5" xfId="4614"/>
    <cellStyle name="Currency 3 3 2 2 2 5 2" xfId="12334"/>
    <cellStyle name="Currency 3 3 2 2 2 6" xfId="6544"/>
    <cellStyle name="Currency 3 3 2 2 2 6 2" xfId="14264"/>
    <cellStyle name="Currency 3 3 2 2 2 7" xfId="8474"/>
    <cellStyle name="Currency 3 3 2 2 3" xfId="733"/>
    <cellStyle name="Currency 3 3 2 2 3 2" xfId="1280"/>
    <cellStyle name="Currency 3 3 2 2 3 2 2" xfId="2267"/>
    <cellStyle name="Currency 3 3 2 2 3 2 2 2" xfId="4200"/>
    <cellStyle name="Currency 3 3 2 2 3 2 2 2 2" xfId="12010"/>
    <cellStyle name="Currency 3 3 2 2 3 2 2 3" xfId="6220"/>
    <cellStyle name="Currency 3 3 2 2 3 2 2 3 2" xfId="13940"/>
    <cellStyle name="Currency 3 3 2 2 3 2 2 4" xfId="8150"/>
    <cellStyle name="Currency 3 3 2 2 3 2 2 4 2" xfId="15870"/>
    <cellStyle name="Currency 3 3 2 2 3 2 2 5" xfId="10080"/>
    <cellStyle name="Currency 3 3 2 2 3 2 3" xfId="3237"/>
    <cellStyle name="Currency 3 3 2 2 3 2 3 2" xfId="11047"/>
    <cellStyle name="Currency 3 3 2 2 3 2 4" xfId="5257"/>
    <cellStyle name="Currency 3 3 2 2 3 2 4 2" xfId="12977"/>
    <cellStyle name="Currency 3 3 2 2 3 2 5" xfId="7187"/>
    <cellStyle name="Currency 3 3 2 2 3 2 5 2" xfId="14907"/>
    <cellStyle name="Currency 3 3 2 2 3 2 6" xfId="9117"/>
    <cellStyle name="Currency 3 3 2 2 3 3" xfId="1786"/>
    <cellStyle name="Currency 3 3 2 2 3 3 2" xfId="3719"/>
    <cellStyle name="Currency 3 3 2 2 3 3 2 2" xfId="11529"/>
    <cellStyle name="Currency 3 3 2 2 3 3 3" xfId="5739"/>
    <cellStyle name="Currency 3 3 2 2 3 3 3 2" xfId="13459"/>
    <cellStyle name="Currency 3 3 2 2 3 3 4" xfId="7669"/>
    <cellStyle name="Currency 3 3 2 2 3 3 4 2" xfId="15389"/>
    <cellStyle name="Currency 3 3 2 2 3 3 5" xfId="9599"/>
    <cellStyle name="Currency 3 3 2 2 3 4" xfId="2755"/>
    <cellStyle name="Currency 3 3 2 2 3 4 2" xfId="10565"/>
    <cellStyle name="Currency 3 3 2 2 3 5" xfId="4775"/>
    <cellStyle name="Currency 3 3 2 2 3 5 2" xfId="12495"/>
    <cellStyle name="Currency 3 3 2 2 3 6" xfId="6705"/>
    <cellStyle name="Currency 3 3 2 2 3 6 2" xfId="14425"/>
    <cellStyle name="Currency 3 3 2 2 3 7" xfId="8635"/>
    <cellStyle name="Currency 3 3 2 2 4" xfId="959"/>
    <cellStyle name="Currency 3 3 2 2 4 2" xfId="1947"/>
    <cellStyle name="Currency 3 3 2 2 4 2 2" xfId="3880"/>
    <cellStyle name="Currency 3 3 2 2 4 2 2 2" xfId="11690"/>
    <cellStyle name="Currency 3 3 2 2 4 2 3" xfId="5900"/>
    <cellStyle name="Currency 3 3 2 2 4 2 3 2" xfId="13620"/>
    <cellStyle name="Currency 3 3 2 2 4 2 4" xfId="7830"/>
    <cellStyle name="Currency 3 3 2 2 4 2 4 2" xfId="15550"/>
    <cellStyle name="Currency 3 3 2 2 4 2 5" xfId="9760"/>
    <cellStyle name="Currency 3 3 2 2 4 3" xfId="2916"/>
    <cellStyle name="Currency 3 3 2 2 4 3 2" xfId="10726"/>
    <cellStyle name="Currency 3 3 2 2 4 4" xfId="4936"/>
    <cellStyle name="Currency 3 3 2 2 4 4 2" xfId="12656"/>
    <cellStyle name="Currency 3 3 2 2 4 5" xfId="6866"/>
    <cellStyle name="Currency 3 3 2 2 4 5 2" xfId="14586"/>
    <cellStyle name="Currency 3 3 2 2 4 6" xfId="8796"/>
    <cellStyle name="Currency 3 3 2 2 5" xfId="1465"/>
    <cellStyle name="Currency 3 3 2 2 5 2" xfId="3398"/>
    <cellStyle name="Currency 3 3 2 2 5 2 2" xfId="11208"/>
    <cellStyle name="Currency 3 3 2 2 5 3" xfId="5418"/>
    <cellStyle name="Currency 3 3 2 2 5 3 2" xfId="13138"/>
    <cellStyle name="Currency 3 3 2 2 5 4" xfId="7348"/>
    <cellStyle name="Currency 3 3 2 2 5 4 2" xfId="15068"/>
    <cellStyle name="Currency 3 3 2 2 5 5" xfId="9278"/>
    <cellStyle name="Currency 3 3 2 2 6" xfId="2434"/>
    <cellStyle name="Currency 3 3 2 2 6 2" xfId="10244"/>
    <cellStyle name="Currency 3 3 2 2 7" xfId="4454"/>
    <cellStyle name="Currency 3 3 2 2 7 2" xfId="12174"/>
    <cellStyle name="Currency 3 3 2 2 8" xfId="6384"/>
    <cellStyle name="Currency 3 3 2 2 8 2" xfId="14104"/>
    <cellStyle name="Currency 3 3 2 2 9" xfId="8314"/>
    <cellStyle name="Currency 3 3 2 3" xfId="491"/>
    <cellStyle name="Currency 3 3 2 3 2" xfId="1039"/>
    <cellStyle name="Currency 3 3 2 3 2 2" xfId="2027"/>
    <cellStyle name="Currency 3 3 2 3 2 2 2" xfId="3960"/>
    <cellStyle name="Currency 3 3 2 3 2 2 2 2" xfId="11770"/>
    <cellStyle name="Currency 3 3 2 3 2 2 3" xfId="5980"/>
    <cellStyle name="Currency 3 3 2 3 2 2 3 2" xfId="13700"/>
    <cellStyle name="Currency 3 3 2 3 2 2 4" xfId="7910"/>
    <cellStyle name="Currency 3 3 2 3 2 2 4 2" xfId="15630"/>
    <cellStyle name="Currency 3 3 2 3 2 2 5" xfId="9840"/>
    <cellStyle name="Currency 3 3 2 3 2 3" xfId="2996"/>
    <cellStyle name="Currency 3 3 2 3 2 3 2" xfId="10806"/>
    <cellStyle name="Currency 3 3 2 3 2 4" xfId="5016"/>
    <cellStyle name="Currency 3 3 2 3 2 4 2" xfId="12736"/>
    <cellStyle name="Currency 3 3 2 3 2 5" xfId="6946"/>
    <cellStyle name="Currency 3 3 2 3 2 5 2" xfId="14666"/>
    <cellStyle name="Currency 3 3 2 3 2 6" xfId="8876"/>
    <cellStyle name="Currency 3 3 2 3 3" xfId="1545"/>
    <cellStyle name="Currency 3 3 2 3 3 2" xfId="3478"/>
    <cellStyle name="Currency 3 3 2 3 3 2 2" xfId="11288"/>
    <cellStyle name="Currency 3 3 2 3 3 3" xfId="5498"/>
    <cellStyle name="Currency 3 3 2 3 3 3 2" xfId="13218"/>
    <cellStyle name="Currency 3 3 2 3 3 4" xfId="7428"/>
    <cellStyle name="Currency 3 3 2 3 3 4 2" xfId="15148"/>
    <cellStyle name="Currency 3 3 2 3 3 5" xfId="9358"/>
    <cellStyle name="Currency 3 3 2 3 4" xfId="2514"/>
    <cellStyle name="Currency 3 3 2 3 4 2" xfId="10324"/>
    <cellStyle name="Currency 3 3 2 3 5" xfId="4534"/>
    <cellStyle name="Currency 3 3 2 3 5 2" xfId="12254"/>
    <cellStyle name="Currency 3 3 2 3 6" xfId="6464"/>
    <cellStyle name="Currency 3 3 2 3 6 2" xfId="14184"/>
    <cellStyle name="Currency 3 3 2 3 7" xfId="8394"/>
    <cellStyle name="Currency 3 3 2 4" xfId="653"/>
    <cellStyle name="Currency 3 3 2 4 2" xfId="1200"/>
    <cellStyle name="Currency 3 3 2 4 2 2" xfId="2187"/>
    <cellStyle name="Currency 3 3 2 4 2 2 2" xfId="4120"/>
    <cellStyle name="Currency 3 3 2 4 2 2 2 2" xfId="11930"/>
    <cellStyle name="Currency 3 3 2 4 2 2 3" xfId="6140"/>
    <cellStyle name="Currency 3 3 2 4 2 2 3 2" xfId="13860"/>
    <cellStyle name="Currency 3 3 2 4 2 2 4" xfId="8070"/>
    <cellStyle name="Currency 3 3 2 4 2 2 4 2" xfId="15790"/>
    <cellStyle name="Currency 3 3 2 4 2 2 5" xfId="10000"/>
    <cellStyle name="Currency 3 3 2 4 2 3" xfId="3157"/>
    <cellStyle name="Currency 3 3 2 4 2 3 2" xfId="10967"/>
    <cellStyle name="Currency 3 3 2 4 2 4" xfId="5177"/>
    <cellStyle name="Currency 3 3 2 4 2 4 2" xfId="12897"/>
    <cellStyle name="Currency 3 3 2 4 2 5" xfId="7107"/>
    <cellStyle name="Currency 3 3 2 4 2 5 2" xfId="14827"/>
    <cellStyle name="Currency 3 3 2 4 2 6" xfId="9037"/>
    <cellStyle name="Currency 3 3 2 4 3" xfId="1706"/>
    <cellStyle name="Currency 3 3 2 4 3 2" xfId="3639"/>
    <cellStyle name="Currency 3 3 2 4 3 2 2" xfId="11449"/>
    <cellStyle name="Currency 3 3 2 4 3 3" xfId="5659"/>
    <cellStyle name="Currency 3 3 2 4 3 3 2" xfId="13379"/>
    <cellStyle name="Currency 3 3 2 4 3 4" xfId="7589"/>
    <cellStyle name="Currency 3 3 2 4 3 4 2" xfId="15309"/>
    <cellStyle name="Currency 3 3 2 4 3 5" xfId="9519"/>
    <cellStyle name="Currency 3 3 2 4 4" xfId="2675"/>
    <cellStyle name="Currency 3 3 2 4 4 2" xfId="10485"/>
    <cellStyle name="Currency 3 3 2 4 5" xfId="4695"/>
    <cellStyle name="Currency 3 3 2 4 5 2" xfId="12415"/>
    <cellStyle name="Currency 3 3 2 4 6" xfId="6625"/>
    <cellStyle name="Currency 3 3 2 4 6 2" xfId="14345"/>
    <cellStyle name="Currency 3 3 2 4 7" xfId="8555"/>
    <cellStyle name="Currency 3 3 2 5" xfId="879"/>
    <cellStyle name="Currency 3 3 2 5 2" xfId="1867"/>
    <cellStyle name="Currency 3 3 2 5 2 2" xfId="3800"/>
    <cellStyle name="Currency 3 3 2 5 2 2 2" xfId="11610"/>
    <cellStyle name="Currency 3 3 2 5 2 3" xfId="5820"/>
    <cellStyle name="Currency 3 3 2 5 2 3 2" xfId="13540"/>
    <cellStyle name="Currency 3 3 2 5 2 4" xfId="7750"/>
    <cellStyle name="Currency 3 3 2 5 2 4 2" xfId="15470"/>
    <cellStyle name="Currency 3 3 2 5 2 5" xfId="9680"/>
    <cellStyle name="Currency 3 3 2 5 3" xfId="2836"/>
    <cellStyle name="Currency 3 3 2 5 3 2" xfId="10646"/>
    <cellStyle name="Currency 3 3 2 5 4" xfId="4856"/>
    <cellStyle name="Currency 3 3 2 5 4 2" xfId="12576"/>
    <cellStyle name="Currency 3 3 2 5 5" xfId="6786"/>
    <cellStyle name="Currency 3 3 2 5 5 2" xfId="14506"/>
    <cellStyle name="Currency 3 3 2 5 6" xfId="8716"/>
    <cellStyle name="Currency 3 3 2 6" xfId="1385"/>
    <cellStyle name="Currency 3 3 2 6 2" xfId="3318"/>
    <cellStyle name="Currency 3 3 2 6 2 2" xfId="11128"/>
    <cellStyle name="Currency 3 3 2 6 3" xfId="5338"/>
    <cellStyle name="Currency 3 3 2 6 3 2" xfId="13058"/>
    <cellStyle name="Currency 3 3 2 6 4" xfId="7268"/>
    <cellStyle name="Currency 3 3 2 6 4 2" xfId="14988"/>
    <cellStyle name="Currency 3 3 2 6 5" xfId="9198"/>
    <cellStyle name="Currency 3 3 2 7" xfId="2354"/>
    <cellStyle name="Currency 3 3 2 7 2" xfId="10164"/>
    <cellStyle name="Currency 3 3 2 8" xfId="4374"/>
    <cellStyle name="Currency 3 3 2 8 2" xfId="12094"/>
    <cellStyle name="Currency 3 3 2 9" xfId="6304"/>
    <cellStyle name="Currency 3 3 2 9 2" xfId="14024"/>
    <cellStyle name="Currency 3 3 3" xfId="371"/>
    <cellStyle name="Currency 3 3 3 2" xfId="531"/>
    <cellStyle name="Currency 3 3 3 2 2" xfId="1079"/>
    <cellStyle name="Currency 3 3 3 2 2 2" xfId="2067"/>
    <cellStyle name="Currency 3 3 3 2 2 2 2" xfId="4000"/>
    <cellStyle name="Currency 3 3 3 2 2 2 2 2" xfId="11810"/>
    <cellStyle name="Currency 3 3 3 2 2 2 3" xfId="6020"/>
    <cellStyle name="Currency 3 3 3 2 2 2 3 2" xfId="13740"/>
    <cellStyle name="Currency 3 3 3 2 2 2 4" xfId="7950"/>
    <cellStyle name="Currency 3 3 3 2 2 2 4 2" xfId="15670"/>
    <cellStyle name="Currency 3 3 3 2 2 2 5" xfId="9880"/>
    <cellStyle name="Currency 3 3 3 2 2 3" xfId="3036"/>
    <cellStyle name="Currency 3 3 3 2 2 3 2" xfId="10846"/>
    <cellStyle name="Currency 3 3 3 2 2 4" xfId="5056"/>
    <cellStyle name="Currency 3 3 3 2 2 4 2" xfId="12776"/>
    <cellStyle name="Currency 3 3 3 2 2 5" xfId="6986"/>
    <cellStyle name="Currency 3 3 3 2 2 5 2" xfId="14706"/>
    <cellStyle name="Currency 3 3 3 2 2 6" xfId="8916"/>
    <cellStyle name="Currency 3 3 3 2 3" xfId="1585"/>
    <cellStyle name="Currency 3 3 3 2 3 2" xfId="3518"/>
    <cellStyle name="Currency 3 3 3 2 3 2 2" xfId="11328"/>
    <cellStyle name="Currency 3 3 3 2 3 3" xfId="5538"/>
    <cellStyle name="Currency 3 3 3 2 3 3 2" xfId="13258"/>
    <cellStyle name="Currency 3 3 3 2 3 4" xfId="7468"/>
    <cellStyle name="Currency 3 3 3 2 3 4 2" xfId="15188"/>
    <cellStyle name="Currency 3 3 3 2 3 5" xfId="9398"/>
    <cellStyle name="Currency 3 3 3 2 4" xfId="2554"/>
    <cellStyle name="Currency 3 3 3 2 4 2" xfId="10364"/>
    <cellStyle name="Currency 3 3 3 2 5" xfId="4574"/>
    <cellStyle name="Currency 3 3 3 2 5 2" xfId="12294"/>
    <cellStyle name="Currency 3 3 3 2 6" xfId="6504"/>
    <cellStyle name="Currency 3 3 3 2 6 2" xfId="14224"/>
    <cellStyle name="Currency 3 3 3 2 7" xfId="8434"/>
    <cellStyle name="Currency 3 3 3 3" xfId="693"/>
    <cellStyle name="Currency 3 3 3 3 2" xfId="1240"/>
    <cellStyle name="Currency 3 3 3 3 2 2" xfId="2227"/>
    <cellStyle name="Currency 3 3 3 3 2 2 2" xfId="4160"/>
    <cellStyle name="Currency 3 3 3 3 2 2 2 2" xfId="11970"/>
    <cellStyle name="Currency 3 3 3 3 2 2 3" xfId="6180"/>
    <cellStyle name="Currency 3 3 3 3 2 2 3 2" xfId="13900"/>
    <cellStyle name="Currency 3 3 3 3 2 2 4" xfId="8110"/>
    <cellStyle name="Currency 3 3 3 3 2 2 4 2" xfId="15830"/>
    <cellStyle name="Currency 3 3 3 3 2 2 5" xfId="10040"/>
    <cellStyle name="Currency 3 3 3 3 2 3" xfId="3197"/>
    <cellStyle name="Currency 3 3 3 3 2 3 2" xfId="11007"/>
    <cellStyle name="Currency 3 3 3 3 2 4" xfId="5217"/>
    <cellStyle name="Currency 3 3 3 3 2 4 2" xfId="12937"/>
    <cellStyle name="Currency 3 3 3 3 2 5" xfId="7147"/>
    <cellStyle name="Currency 3 3 3 3 2 5 2" xfId="14867"/>
    <cellStyle name="Currency 3 3 3 3 2 6" xfId="9077"/>
    <cellStyle name="Currency 3 3 3 3 3" xfId="1746"/>
    <cellStyle name="Currency 3 3 3 3 3 2" xfId="3679"/>
    <cellStyle name="Currency 3 3 3 3 3 2 2" xfId="11489"/>
    <cellStyle name="Currency 3 3 3 3 3 3" xfId="5699"/>
    <cellStyle name="Currency 3 3 3 3 3 3 2" xfId="13419"/>
    <cellStyle name="Currency 3 3 3 3 3 4" xfId="7629"/>
    <cellStyle name="Currency 3 3 3 3 3 4 2" xfId="15349"/>
    <cellStyle name="Currency 3 3 3 3 3 5" xfId="9559"/>
    <cellStyle name="Currency 3 3 3 3 4" xfId="2715"/>
    <cellStyle name="Currency 3 3 3 3 4 2" xfId="10525"/>
    <cellStyle name="Currency 3 3 3 3 5" xfId="4735"/>
    <cellStyle name="Currency 3 3 3 3 5 2" xfId="12455"/>
    <cellStyle name="Currency 3 3 3 3 6" xfId="6665"/>
    <cellStyle name="Currency 3 3 3 3 6 2" xfId="14385"/>
    <cellStyle name="Currency 3 3 3 3 7" xfId="8595"/>
    <cellStyle name="Currency 3 3 3 4" xfId="919"/>
    <cellStyle name="Currency 3 3 3 4 2" xfId="1907"/>
    <cellStyle name="Currency 3 3 3 4 2 2" xfId="3840"/>
    <cellStyle name="Currency 3 3 3 4 2 2 2" xfId="11650"/>
    <cellStyle name="Currency 3 3 3 4 2 3" xfId="5860"/>
    <cellStyle name="Currency 3 3 3 4 2 3 2" xfId="13580"/>
    <cellStyle name="Currency 3 3 3 4 2 4" xfId="7790"/>
    <cellStyle name="Currency 3 3 3 4 2 4 2" xfId="15510"/>
    <cellStyle name="Currency 3 3 3 4 2 5" xfId="9720"/>
    <cellStyle name="Currency 3 3 3 4 3" xfId="2876"/>
    <cellStyle name="Currency 3 3 3 4 3 2" xfId="10686"/>
    <cellStyle name="Currency 3 3 3 4 4" xfId="4896"/>
    <cellStyle name="Currency 3 3 3 4 4 2" xfId="12616"/>
    <cellStyle name="Currency 3 3 3 4 5" xfId="6826"/>
    <cellStyle name="Currency 3 3 3 4 5 2" xfId="14546"/>
    <cellStyle name="Currency 3 3 3 4 6" xfId="8756"/>
    <cellStyle name="Currency 3 3 3 5" xfId="1425"/>
    <cellStyle name="Currency 3 3 3 5 2" xfId="3358"/>
    <cellStyle name="Currency 3 3 3 5 2 2" xfId="11168"/>
    <cellStyle name="Currency 3 3 3 5 3" xfId="5378"/>
    <cellStyle name="Currency 3 3 3 5 3 2" xfId="13098"/>
    <cellStyle name="Currency 3 3 3 5 4" xfId="7308"/>
    <cellStyle name="Currency 3 3 3 5 4 2" xfId="15028"/>
    <cellStyle name="Currency 3 3 3 5 5" xfId="9238"/>
    <cellStyle name="Currency 3 3 3 6" xfId="2394"/>
    <cellStyle name="Currency 3 3 3 6 2" xfId="10204"/>
    <cellStyle name="Currency 3 3 3 7" xfId="4414"/>
    <cellStyle name="Currency 3 3 3 7 2" xfId="12134"/>
    <cellStyle name="Currency 3 3 3 8" xfId="6344"/>
    <cellStyle name="Currency 3 3 3 8 2" xfId="14064"/>
    <cellStyle name="Currency 3 3 3 9" xfId="8274"/>
    <cellStyle name="Currency 3 3 4" xfId="451"/>
    <cellStyle name="Currency 3 3 4 2" xfId="999"/>
    <cellStyle name="Currency 3 3 4 2 2" xfId="1987"/>
    <cellStyle name="Currency 3 3 4 2 2 2" xfId="3920"/>
    <cellStyle name="Currency 3 3 4 2 2 2 2" xfId="11730"/>
    <cellStyle name="Currency 3 3 4 2 2 3" xfId="5940"/>
    <cellStyle name="Currency 3 3 4 2 2 3 2" xfId="13660"/>
    <cellStyle name="Currency 3 3 4 2 2 4" xfId="7870"/>
    <cellStyle name="Currency 3 3 4 2 2 4 2" xfId="15590"/>
    <cellStyle name="Currency 3 3 4 2 2 5" xfId="9800"/>
    <cellStyle name="Currency 3 3 4 2 3" xfId="2956"/>
    <cellStyle name="Currency 3 3 4 2 3 2" xfId="10766"/>
    <cellStyle name="Currency 3 3 4 2 4" xfId="4976"/>
    <cellStyle name="Currency 3 3 4 2 4 2" xfId="12696"/>
    <cellStyle name="Currency 3 3 4 2 5" xfId="6906"/>
    <cellStyle name="Currency 3 3 4 2 5 2" xfId="14626"/>
    <cellStyle name="Currency 3 3 4 2 6" xfId="8836"/>
    <cellStyle name="Currency 3 3 4 3" xfId="1505"/>
    <cellStyle name="Currency 3 3 4 3 2" xfId="3438"/>
    <cellStyle name="Currency 3 3 4 3 2 2" xfId="11248"/>
    <cellStyle name="Currency 3 3 4 3 3" xfId="5458"/>
    <cellStyle name="Currency 3 3 4 3 3 2" xfId="13178"/>
    <cellStyle name="Currency 3 3 4 3 4" xfId="7388"/>
    <cellStyle name="Currency 3 3 4 3 4 2" xfId="15108"/>
    <cellStyle name="Currency 3 3 4 3 5" xfId="9318"/>
    <cellStyle name="Currency 3 3 4 4" xfId="2474"/>
    <cellStyle name="Currency 3 3 4 4 2" xfId="10284"/>
    <cellStyle name="Currency 3 3 4 5" xfId="4494"/>
    <cellStyle name="Currency 3 3 4 5 2" xfId="12214"/>
    <cellStyle name="Currency 3 3 4 6" xfId="6424"/>
    <cellStyle name="Currency 3 3 4 6 2" xfId="14144"/>
    <cellStyle name="Currency 3 3 4 7" xfId="8354"/>
    <cellStyle name="Currency 3 3 5" xfId="613"/>
    <cellStyle name="Currency 3 3 5 2" xfId="1160"/>
    <cellStyle name="Currency 3 3 5 2 2" xfId="2147"/>
    <cellStyle name="Currency 3 3 5 2 2 2" xfId="4080"/>
    <cellStyle name="Currency 3 3 5 2 2 2 2" xfId="11890"/>
    <cellStyle name="Currency 3 3 5 2 2 3" xfId="6100"/>
    <cellStyle name="Currency 3 3 5 2 2 3 2" xfId="13820"/>
    <cellStyle name="Currency 3 3 5 2 2 4" xfId="8030"/>
    <cellStyle name="Currency 3 3 5 2 2 4 2" xfId="15750"/>
    <cellStyle name="Currency 3 3 5 2 2 5" xfId="9960"/>
    <cellStyle name="Currency 3 3 5 2 3" xfId="3117"/>
    <cellStyle name="Currency 3 3 5 2 3 2" xfId="10927"/>
    <cellStyle name="Currency 3 3 5 2 4" xfId="5137"/>
    <cellStyle name="Currency 3 3 5 2 4 2" xfId="12857"/>
    <cellStyle name="Currency 3 3 5 2 5" xfId="7067"/>
    <cellStyle name="Currency 3 3 5 2 5 2" xfId="14787"/>
    <cellStyle name="Currency 3 3 5 2 6" xfId="8997"/>
    <cellStyle name="Currency 3 3 5 3" xfId="1666"/>
    <cellStyle name="Currency 3 3 5 3 2" xfId="3599"/>
    <cellStyle name="Currency 3 3 5 3 2 2" xfId="11409"/>
    <cellStyle name="Currency 3 3 5 3 3" xfId="5619"/>
    <cellStyle name="Currency 3 3 5 3 3 2" xfId="13339"/>
    <cellStyle name="Currency 3 3 5 3 4" xfId="7549"/>
    <cellStyle name="Currency 3 3 5 3 4 2" xfId="15269"/>
    <cellStyle name="Currency 3 3 5 3 5" xfId="9479"/>
    <cellStyle name="Currency 3 3 5 4" xfId="2635"/>
    <cellStyle name="Currency 3 3 5 4 2" xfId="10445"/>
    <cellStyle name="Currency 3 3 5 5" xfId="4655"/>
    <cellStyle name="Currency 3 3 5 5 2" xfId="12375"/>
    <cellStyle name="Currency 3 3 5 6" xfId="6585"/>
    <cellStyle name="Currency 3 3 5 6 2" xfId="14305"/>
    <cellStyle name="Currency 3 3 5 7" xfId="8515"/>
    <cellStyle name="Currency 3 3 6" xfId="831"/>
    <cellStyle name="Currency 3 3 6 2" xfId="1827"/>
    <cellStyle name="Currency 3 3 6 2 2" xfId="3760"/>
    <cellStyle name="Currency 3 3 6 2 2 2" xfId="11570"/>
    <cellStyle name="Currency 3 3 6 2 3" xfId="5780"/>
    <cellStyle name="Currency 3 3 6 2 3 2" xfId="13500"/>
    <cellStyle name="Currency 3 3 6 2 4" xfId="7710"/>
    <cellStyle name="Currency 3 3 6 2 4 2" xfId="15430"/>
    <cellStyle name="Currency 3 3 6 2 5" xfId="9640"/>
    <cellStyle name="Currency 3 3 6 3" xfId="2796"/>
    <cellStyle name="Currency 3 3 6 3 2" xfId="10606"/>
    <cellStyle name="Currency 3 3 6 4" xfId="4816"/>
    <cellStyle name="Currency 3 3 6 4 2" xfId="12536"/>
    <cellStyle name="Currency 3 3 6 5" xfId="6746"/>
    <cellStyle name="Currency 3 3 6 5 2" xfId="14466"/>
    <cellStyle name="Currency 3 3 6 6" xfId="8676"/>
    <cellStyle name="Currency 3 3 7" xfId="1345"/>
    <cellStyle name="Currency 3 3 7 2" xfId="3278"/>
    <cellStyle name="Currency 3 3 7 2 2" xfId="11088"/>
    <cellStyle name="Currency 3 3 7 3" xfId="5298"/>
    <cellStyle name="Currency 3 3 7 3 2" xfId="13018"/>
    <cellStyle name="Currency 3 3 7 4" xfId="7228"/>
    <cellStyle name="Currency 3 3 7 4 2" xfId="14948"/>
    <cellStyle name="Currency 3 3 7 5" xfId="9158"/>
    <cellStyle name="Currency 3 3 8" xfId="2314"/>
    <cellStyle name="Currency 3 3 8 2" xfId="10124"/>
    <cellStyle name="Currency 3 3 9" xfId="4334"/>
    <cellStyle name="Currency 3 3 9 2" xfId="12054"/>
    <cellStyle name="Currency 3 4" xfId="311"/>
    <cellStyle name="Currency 3 4 10" xfId="8214"/>
    <cellStyle name="Currency 3 4 2" xfId="391"/>
    <cellStyle name="Currency 3 4 2 2" xfId="551"/>
    <cellStyle name="Currency 3 4 2 2 2" xfId="1099"/>
    <cellStyle name="Currency 3 4 2 2 2 2" xfId="2087"/>
    <cellStyle name="Currency 3 4 2 2 2 2 2" xfId="4020"/>
    <cellStyle name="Currency 3 4 2 2 2 2 2 2" xfId="11830"/>
    <cellStyle name="Currency 3 4 2 2 2 2 3" xfId="6040"/>
    <cellStyle name="Currency 3 4 2 2 2 2 3 2" xfId="13760"/>
    <cellStyle name="Currency 3 4 2 2 2 2 4" xfId="7970"/>
    <cellStyle name="Currency 3 4 2 2 2 2 4 2" xfId="15690"/>
    <cellStyle name="Currency 3 4 2 2 2 2 5" xfId="9900"/>
    <cellStyle name="Currency 3 4 2 2 2 3" xfId="3056"/>
    <cellStyle name="Currency 3 4 2 2 2 3 2" xfId="10866"/>
    <cellStyle name="Currency 3 4 2 2 2 4" xfId="5076"/>
    <cellStyle name="Currency 3 4 2 2 2 4 2" xfId="12796"/>
    <cellStyle name="Currency 3 4 2 2 2 5" xfId="7006"/>
    <cellStyle name="Currency 3 4 2 2 2 5 2" xfId="14726"/>
    <cellStyle name="Currency 3 4 2 2 2 6" xfId="8936"/>
    <cellStyle name="Currency 3 4 2 2 3" xfId="1605"/>
    <cellStyle name="Currency 3 4 2 2 3 2" xfId="3538"/>
    <cellStyle name="Currency 3 4 2 2 3 2 2" xfId="11348"/>
    <cellStyle name="Currency 3 4 2 2 3 3" xfId="5558"/>
    <cellStyle name="Currency 3 4 2 2 3 3 2" xfId="13278"/>
    <cellStyle name="Currency 3 4 2 2 3 4" xfId="7488"/>
    <cellStyle name="Currency 3 4 2 2 3 4 2" xfId="15208"/>
    <cellStyle name="Currency 3 4 2 2 3 5" xfId="9418"/>
    <cellStyle name="Currency 3 4 2 2 4" xfId="2574"/>
    <cellStyle name="Currency 3 4 2 2 4 2" xfId="10384"/>
    <cellStyle name="Currency 3 4 2 2 5" xfId="4594"/>
    <cellStyle name="Currency 3 4 2 2 5 2" xfId="12314"/>
    <cellStyle name="Currency 3 4 2 2 6" xfId="6524"/>
    <cellStyle name="Currency 3 4 2 2 6 2" xfId="14244"/>
    <cellStyle name="Currency 3 4 2 2 7" xfId="8454"/>
    <cellStyle name="Currency 3 4 2 3" xfId="713"/>
    <cellStyle name="Currency 3 4 2 3 2" xfId="1260"/>
    <cellStyle name="Currency 3 4 2 3 2 2" xfId="2247"/>
    <cellStyle name="Currency 3 4 2 3 2 2 2" xfId="4180"/>
    <cellStyle name="Currency 3 4 2 3 2 2 2 2" xfId="11990"/>
    <cellStyle name="Currency 3 4 2 3 2 2 3" xfId="6200"/>
    <cellStyle name="Currency 3 4 2 3 2 2 3 2" xfId="13920"/>
    <cellStyle name="Currency 3 4 2 3 2 2 4" xfId="8130"/>
    <cellStyle name="Currency 3 4 2 3 2 2 4 2" xfId="15850"/>
    <cellStyle name="Currency 3 4 2 3 2 2 5" xfId="10060"/>
    <cellStyle name="Currency 3 4 2 3 2 3" xfId="3217"/>
    <cellStyle name="Currency 3 4 2 3 2 3 2" xfId="11027"/>
    <cellStyle name="Currency 3 4 2 3 2 4" xfId="5237"/>
    <cellStyle name="Currency 3 4 2 3 2 4 2" xfId="12957"/>
    <cellStyle name="Currency 3 4 2 3 2 5" xfId="7167"/>
    <cellStyle name="Currency 3 4 2 3 2 5 2" xfId="14887"/>
    <cellStyle name="Currency 3 4 2 3 2 6" xfId="9097"/>
    <cellStyle name="Currency 3 4 2 3 3" xfId="1766"/>
    <cellStyle name="Currency 3 4 2 3 3 2" xfId="3699"/>
    <cellStyle name="Currency 3 4 2 3 3 2 2" xfId="11509"/>
    <cellStyle name="Currency 3 4 2 3 3 3" xfId="5719"/>
    <cellStyle name="Currency 3 4 2 3 3 3 2" xfId="13439"/>
    <cellStyle name="Currency 3 4 2 3 3 4" xfId="7649"/>
    <cellStyle name="Currency 3 4 2 3 3 4 2" xfId="15369"/>
    <cellStyle name="Currency 3 4 2 3 3 5" xfId="9579"/>
    <cellStyle name="Currency 3 4 2 3 4" xfId="2735"/>
    <cellStyle name="Currency 3 4 2 3 4 2" xfId="10545"/>
    <cellStyle name="Currency 3 4 2 3 5" xfId="4755"/>
    <cellStyle name="Currency 3 4 2 3 5 2" xfId="12475"/>
    <cellStyle name="Currency 3 4 2 3 6" xfId="6685"/>
    <cellStyle name="Currency 3 4 2 3 6 2" xfId="14405"/>
    <cellStyle name="Currency 3 4 2 3 7" xfId="8615"/>
    <cellStyle name="Currency 3 4 2 4" xfId="939"/>
    <cellStyle name="Currency 3 4 2 4 2" xfId="1927"/>
    <cellStyle name="Currency 3 4 2 4 2 2" xfId="3860"/>
    <cellStyle name="Currency 3 4 2 4 2 2 2" xfId="11670"/>
    <cellStyle name="Currency 3 4 2 4 2 3" xfId="5880"/>
    <cellStyle name="Currency 3 4 2 4 2 3 2" xfId="13600"/>
    <cellStyle name="Currency 3 4 2 4 2 4" xfId="7810"/>
    <cellStyle name="Currency 3 4 2 4 2 4 2" xfId="15530"/>
    <cellStyle name="Currency 3 4 2 4 2 5" xfId="9740"/>
    <cellStyle name="Currency 3 4 2 4 3" xfId="2896"/>
    <cellStyle name="Currency 3 4 2 4 3 2" xfId="10706"/>
    <cellStyle name="Currency 3 4 2 4 4" xfId="4916"/>
    <cellStyle name="Currency 3 4 2 4 4 2" xfId="12636"/>
    <cellStyle name="Currency 3 4 2 4 5" xfId="6846"/>
    <cellStyle name="Currency 3 4 2 4 5 2" xfId="14566"/>
    <cellStyle name="Currency 3 4 2 4 6" xfId="8776"/>
    <cellStyle name="Currency 3 4 2 5" xfId="1445"/>
    <cellStyle name="Currency 3 4 2 5 2" xfId="3378"/>
    <cellStyle name="Currency 3 4 2 5 2 2" xfId="11188"/>
    <cellStyle name="Currency 3 4 2 5 3" xfId="5398"/>
    <cellStyle name="Currency 3 4 2 5 3 2" xfId="13118"/>
    <cellStyle name="Currency 3 4 2 5 4" xfId="7328"/>
    <cellStyle name="Currency 3 4 2 5 4 2" xfId="15048"/>
    <cellStyle name="Currency 3 4 2 5 5" xfId="9258"/>
    <cellStyle name="Currency 3 4 2 6" xfId="2414"/>
    <cellStyle name="Currency 3 4 2 6 2" xfId="10224"/>
    <cellStyle name="Currency 3 4 2 7" xfId="4434"/>
    <cellStyle name="Currency 3 4 2 7 2" xfId="12154"/>
    <cellStyle name="Currency 3 4 2 8" xfId="6364"/>
    <cellStyle name="Currency 3 4 2 8 2" xfId="14084"/>
    <cellStyle name="Currency 3 4 2 9" xfId="8294"/>
    <cellStyle name="Currency 3 4 3" xfId="471"/>
    <cellStyle name="Currency 3 4 3 2" xfId="1019"/>
    <cellStyle name="Currency 3 4 3 2 2" xfId="2007"/>
    <cellStyle name="Currency 3 4 3 2 2 2" xfId="3940"/>
    <cellStyle name="Currency 3 4 3 2 2 2 2" xfId="11750"/>
    <cellStyle name="Currency 3 4 3 2 2 3" xfId="5960"/>
    <cellStyle name="Currency 3 4 3 2 2 3 2" xfId="13680"/>
    <cellStyle name="Currency 3 4 3 2 2 4" xfId="7890"/>
    <cellStyle name="Currency 3 4 3 2 2 4 2" xfId="15610"/>
    <cellStyle name="Currency 3 4 3 2 2 5" xfId="9820"/>
    <cellStyle name="Currency 3 4 3 2 3" xfId="2976"/>
    <cellStyle name="Currency 3 4 3 2 3 2" xfId="10786"/>
    <cellStyle name="Currency 3 4 3 2 4" xfId="4996"/>
    <cellStyle name="Currency 3 4 3 2 4 2" xfId="12716"/>
    <cellStyle name="Currency 3 4 3 2 5" xfId="6926"/>
    <cellStyle name="Currency 3 4 3 2 5 2" xfId="14646"/>
    <cellStyle name="Currency 3 4 3 2 6" xfId="8856"/>
    <cellStyle name="Currency 3 4 3 3" xfId="1525"/>
    <cellStyle name="Currency 3 4 3 3 2" xfId="3458"/>
    <cellStyle name="Currency 3 4 3 3 2 2" xfId="11268"/>
    <cellStyle name="Currency 3 4 3 3 3" xfId="5478"/>
    <cellStyle name="Currency 3 4 3 3 3 2" xfId="13198"/>
    <cellStyle name="Currency 3 4 3 3 4" xfId="7408"/>
    <cellStyle name="Currency 3 4 3 3 4 2" xfId="15128"/>
    <cellStyle name="Currency 3 4 3 3 5" xfId="9338"/>
    <cellStyle name="Currency 3 4 3 4" xfId="2494"/>
    <cellStyle name="Currency 3 4 3 4 2" xfId="10304"/>
    <cellStyle name="Currency 3 4 3 5" xfId="4514"/>
    <cellStyle name="Currency 3 4 3 5 2" xfId="12234"/>
    <cellStyle name="Currency 3 4 3 6" xfId="6444"/>
    <cellStyle name="Currency 3 4 3 6 2" xfId="14164"/>
    <cellStyle name="Currency 3 4 3 7" xfId="8374"/>
    <cellStyle name="Currency 3 4 4" xfId="633"/>
    <cellStyle name="Currency 3 4 4 2" xfId="1180"/>
    <cellStyle name="Currency 3 4 4 2 2" xfId="2167"/>
    <cellStyle name="Currency 3 4 4 2 2 2" xfId="4100"/>
    <cellStyle name="Currency 3 4 4 2 2 2 2" xfId="11910"/>
    <cellStyle name="Currency 3 4 4 2 2 3" xfId="6120"/>
    <cellStyle name="Currency 3 4 4 2 2 3 2" xfId="13840"/>
    <cellStyle name="Currency 3 4 4 2 2 4" xfId="8050"/>
    <cellStyle name="Currency 3 4 4 2 2 4 2" xfId="15770"/>
    <cellStyle name="Currency 3 4 4 2 2 5" xfId="9980"/>
    <cellStyle name="Currency 3 4 4 2 3" xfId="3137"/>
    <cellStyle name="Currency 3 4 4 2 3 2" xfId="10947"/>
    <cellStyle name="Currency 3 4 4 2 4" xfId="5157"/>
    <cellStyle name="Currency 3 4 4 2 4 2" xfId="12877"/>
    <cellStyle name="Currency 3 4 4 2 5" xfId="7087"/>
    <cellStyle name="Currency 3 4 4 2 5 2" xfId="14807"/>
    <cellStyle name="Currency 3 4 4 2 6" xfId="9017"/>
    <cellStyle name="Currency 3 4 4 3" xfId="1686"/>
    <cellStyle name="Currency 3 4 4 3 2" xfId="3619"/>
    <cellStyle name="Currency 3 4 4 3 2 2" xfId="11429"/>
    <cellStyle name="Currency 3 4 4 3 3" xfId="5639"/>
    <cellStyle name="Currency 3 4 4 3 3 2" xfId="13359"/>
    <cellStyle name="Currency 3 4 4 3 4" xfId="7569"/>
    <cellStyle name="Currency 3 4 4 3 4 2" xfId="15289"/>
    <cellStyle name="Currency 3 4 4 3 5" xfId="9499"/>
    <cellStyle name="Currency 3 4 4 4" xfId="2655"/>
    <cellStyle name="Currency 3 4 4 4 2" xfId="10465"/>
    <cellStyle name="Currency 3 4 4 5" xfId="4675"/>
    <cellStyle name="Currency 3 4 4 5 2" xfId="12395"/>
    <cellStyle name="Currency 3 4 4 6" xfId="6605"/>
    <cellStyle name="Currency 3 4 4 6 2" xfId="14325"/>
    <cellStyle name="Currency 3 4 4 7" xfId="8535"/>
    <cellStyle name="Currency 3 4 5" xfId="859"/>
    <cellStyle name="Currency 3 4 5 2" xfId="1847"/>
    <cellStyle name="Currency 3 4 5 2 2" xfId="3780"/>
    <cellStyle name="Currency 3 4 5 2 2 2" xfId="11590"/>
    <cellStyle name="Currency 3 4 5 2 3" xfId="5800"/>
    <cellStyle name="Currency 3 4 5 2 3 2" xfId="13520"/>
    <cellStyle name="Currency 3 4 5 2 4" xfId="7730"/>
    <cellStyle name="Currency 3 4 5 2 4 2" xfId="15450"/>
    <cellStyle name="Currency 3 4 5 2 5" xfId="9660"/>
    <cellStyle name="Currency 3 4 5 3" xfId="2816"/>
    <cellStyle name="Currency 3 4 5 3 2" xfId="10626"/>
    <cellStyle name="Currency 3 4 5 4" xfId="4836"/>
    <cellStyle name="Currency 3 4 5 4 2" xfId="12556"/>
    <cellStyle name="Currency 3 4 5 5" xfId="6766"/>
    <cellStyle name="Currency 3 4 5 5 2" xfId="14486"/>
    <cellStyle name="Currency 3 4 5 6" xfId="8696"/>
    <cellStyle name="Currency 3 4 6" xfId="1365"/>
    <cellStyle name="Currency 3 4 6 2" xfId="3298"/>
    <cellStyle name="Currency 3 4 6 2 2" xfId="11108"/>
    <cellStyle name="Currency 3 4 6 3" xfId="5318"/>
    <cellStyle name="Currency 3 4 6 3 2" xfId="13038"/>
    <cellStyle name="Currency 3 4 6 4" xfId="7248"/>
    <cellStyle name="Currency 3 4 6 4 2" xfId="14968"/>
    <cellStyle name="Currency 3 4 6 5" xfId="9178"/>
    <cellStyle name="Currency 3 4 7" xfId="2334"/>
    <cellStyle name="Currency 3 4 7 2" xfId="10144"/>
    <cellStyle name="Currency 3 4 8" xfId="4354"/>
    <cellStyle name="Currency 3 4 8 2" xfId="12074"/>
    <cellStyle name="Currency 3 4 9" xfId="6284"/>
    <cellStyle name="Currency 3 4 9 2" xfId="14004"/>
    <cellStyle name="Currency 3 5" xfId="351"/>
    <cellStyle name="Currency 3 5 2" xfId="511"/>
    <cellStyle name="Currency 3 5 2 2" xfId="1059"/>
    <cellStyle name="Currency 3 5 2 2 2" xfId="2047"/>
    <cellStyle name="Currency 3 5 2 2 2 2" xfId="3980"/>
    <cellStyle name="Currency 3 5 2 2 2 2 2" xfId="11790"/>
    <cellStyle name="Currency 3 5 2 2 2 3" xfId="6000"/>
    <cellStyle name="Currency 3 5 2 2 2 3 2" xfId="13720"/>
    <cellStyle name="Currency 3 5 2 2 2 4" xfId="7930"/>
    <cellStyle name="Currency 3 5 2 2 2 4 2" xfId="15650"/>
    <cellStyle name="Currency 3 5 2 2 2 5" xfId="9860"/>
    <cellStyle name="Currency 3 5 2 2 3" xfId="3016"/>
    <cellStyle name="Currency 3 5 2 2 3 2" xfId="10826"/>
    <cellStyle name="Currency 3 5 2 2 4" xfId="5036"/>
    <cellStyle name="Currency 3 5 2 2 4 2" xfId="12756"/>
    <cellStyle name="Currency 3 5 2 2 5" xfId="6966"/>
    <cellStyle name="Currency 3 5 2 2 5 2" xfId="14686"/>
    <cellStyle name="Currency 3 5 2 2 6" xfId="8896"/>
    <cellStyle name="Currency 3 5 2 3" xfId="1565"/>
    <cellStyle name="Currency 3 5 2 3 2" xfId="3498"/>
    <cellStyle name="Currency 3 5 2 3 2 2" xfId="11308"/>
    <cellStyle name="Currency 3 5 2 3 3" xfId="5518"/>
    <cellStyle name="Currency 3 5 2 3 3 2" xfId="13238"/>
    <cellStyle name="Currency 3 5 2 3 4" xfId="7448"/>
    <cellStyle name="Currency 3 5 2 3 4 2" xfId="15168"/>
    <cellStyle name="Currency 3 5 2 3 5" xfId="9378"/>
    <cellStyle name="Currency 3 5 2 4" xfId="2534"/>
    <cellStyle name="Currency 3 5 2 4 2" xfId="10344"/>
    <cellStyle name="Currency 3 5 2 5" xfId="4554"/>
    <cellStyle name="Currency 3 5 2 5 2" xfId="12274"/>
    <cellStyle name="Currency 3 5 2 6" xfId="6484"/>
    <cellStyle name="Currency 3 5 2 6 2" xfId="14204"/>
    <cellStyle name="Currency 3 5 2 7" xfId="8414"/>
    <cellStyle name="Currency 3 5 3" xfId="673"/>
    <cellStyle name="Currency 3 5 3 2" xfId="1220"/>
    <cellStyle name="Currency 3 5 3 2 2" xfId="2207"/>
    <cellStyle name="Currency 3 5 3 2 2 2" xfId="4140"/>
    <cellStyle name="Currency 3 5 3 2 2 2 2" xfId="11950"/>
    <cellStyle name="Currency 3 5 3 2 2 3" xfId="6160"/>
    <cellStyle name="Currency 3 5 3 2 2 3 2" xfId="13880"/>
    <cellStyle name="Currency 3 5 3 2 2 4" xfId="8090"/>
    <cellStyle name="Currency 3 5 3 2 2 4 2" xfId="15810"/>
    <cellStyle name="Currency 3 5 3 2 2 5" xfId="10020"/>
    <cellStyle name="Currency 3 5 3 2 3" xfId="3177"/>
    <cellStyle name="Currency 3 5 3 2 3 2" xfId="10987"/>
    <cellStyle name="Currency 3 5 3 2 4" xfId="5197"/>
    <cellStyle name="Currency 3 5 3 2 4 2" xfId="12917"/>
    <cellStyle name="Currency 3 5 3 2 5" xfId="7127"/>
    <cellStyle name="Currency 3 5 3 2 5 2" xfId="14847"/>
    <cellStyle name="Currency 3 5 3 2 6" xfId="9057"/>
    <cellStyle name="Currency 3 5 3 3" xfId="1726"/>
    <cellStyle name="Currency 3 5 3 3 2" xfId="3659"/>
    <cellStyle name="Currency 3 5 3 3 2 2" xfId="11469"/>
    <cellStyle name="Currency 3 5 3 3 3" xfId="5679"/>
    <cellStyle name="Currency 3 5 3 3 3 2" xfId="13399"/>
    <cellStyle name="Currency 3 5 3 3 4" xfId="7609"/>
    <cellStyle name="Currency 3 5 3 3 4 2" xfId="15329"/>
    <cellStyle name="Currency 3 5 3 3 5" xfId="9539"/>
    <cellStyle name="Currency 3 5 3 4" xfId="2695"/>
    <cellStyle name="Currency 3 5 3 4 2" xfId="10505"/>
    <cellStyle name="Currency 3 5 3 5" xfId="4715"/>
    <cellStyle name="Currency 3 5 3 5 2" xfId="12435"/>
    <cellStyle name="Currency 3 5 3 6" xfId="6645"/>
    <cellStyle name="Currency 3 5 3 6 2" xfId="14365"/>
    <cellStyle name="Currency 3 5 3 7" xfId="8575"/>
    <cellStyle name="Currency 3 5 4" xfId="899"/>
    <cellStyle name="Currency 3 5 4 2" xfId="1887"/>
    <cellStyle name="Currency 3 5 4 2 2" xfId="3820"/>
    <cellStyle name="Currency 3 5 4 2 2 2" xfId="11630"/>
    <cellStyle name="Currency 3 5 4 2 3" xfId="5840"/>
    <cellStyle name="Currency 3 5 4 2 3 2" xfId="13560"/>
    <cellStyle name="Currency 3 5 4 2 4" xfId="7770"/>
    <cellStyle name="Currency 3 5 4 2 4 2" xfId="15490"/>
    <cellStyle name="Currency 3 5 4 2 5" xfId="9700"/>
    <cellStyle name="Currency 3 5 4 3" xfId="2856"/>
    <cellStyle name="Currency 3 5 4 3 2" xfId="10666"/>
    <cellStyle name="Currency 3 5 4 4" xfId="4876"/>
    <cellStyle name="Currency 3 5 4 4 2" xfId="12596"/>
    <cellStyle name="Currency 3 5 4 5" xfId="6806"/>
    <cellStyle name="Currency 3 5 4 5 2" xfId="14526"/>
    <cellStyle name="Currency 3 5 4 6" xfId="8736"/>
    <cellStyle name="Currency 3 5 5" xfId="1405"/>
    <cellStyle name="Currency 3 5 5 2" xfId="3338"/>
    <cellStyle name="Currency 3 5 5 2 2" xfId="11148"/>
    <cellStyle name="Currency 3 5 5 3" xfId="5358"/>
    <cellStyle name="Currency 3 5 5 3 2" xfId="13078"/>
    <cellStyle name="Currency 3 5 5 4" xfId="7288"/>
    <cellStyle name="Currency 3 5 5 4 2" xfId="15008"/>
    <cellStyle name="Currency 3 5 5 5" xfId="9218"/>
    <cellStyle name="Currency 3 5 6" xfId="2374"/>
    <cellStyle name="Currency 3 5 6 2" xfId="10184"/>
    <cellStyle name="Currency 3 5 7" xfId="4394"/>
    <cellStyle name="Currency 3 5 7 2" xfId="12114"/>
    <cellStyle name="Currency 3 5 8" xfId="6324"/>
    <cellStyle name="Currency 3 5 8 2" xfId="14044"/>
    <cellStyle name="Currency 3 5 9" xfId="8254"/>
    <cellStyle name="Currency 3 6" xfId="431"/>
    <cellStyle name="Currency 3 6 2" xfId="979"/>
    <cellStyle name="Currency 3 6 2 2" xfId="1967"/>
    <cellStyle name="Currency 3 6 2 2 2" xfId="3900"/>
    <cellStyle name="Currency 3 6 2 2 2 2" xfId="11710"/>
    <cellStyle name="Currency 3 6 2 2 3" xfId="5920"/>
    <cellStyle name="Currency 3 6 2 2 3 2" xfId="13640"/>
    <cellStyle name="Currency 3 6 2 2 4" xfId="7850"/>
    <cellStyle name="Currency 3 6 2 2 4 2" xfId="15570"/>
    <cellStyle name="Currency 3 6 2 2 5" xfId="9780"/>
    <cellStyle name="Currency 3 6 2 3" xfId="2936"/>
    <cellStyle name="Currency 3 6 2 3 2" xfId="10746"/>
    <cellStyle name="Currency 3 6 2 4" xfId="4956"/>
    <cellStyle name="Currency 3 6 2 4 2" xfId="12676"/>
    <cellStyle name="Currency 3 6 2 5" xfId="6886"/>
    <cellStyle name="Currency 3 6 2 5 2" xfId="14606"/>
    <cellStyle name="Currency 3 6 2 6" xfId="8816"/>
    <cellStyle name="Currency 3 6 3" xfId="1485"/>
    <cellStyle name="Currency 3 6 3 2" xfId="3418"/>
    <cellStyle name="Currency 3 6 3 2 2" xfId="11228"/>
    <cellStyle name="Currency 3 6 3 3" xfId="5438"/>
    <cellStyle name="Currency 3 6 3 3 2" xfId="13158"/>
    <cellStyle name="Currency 3 6 3 4" xfId="7368"/>
    <cellStyle name="Currency 3 6 3 4 2" xfId="15088"/>
    <cellStyle name="Currency 3 6 3 5" xfId="9298"/>
    <cellStyle name="Currency 3 6 4" xfId="2454"/>
    <cellStyle name="Currency 3 6 4 2" xfId="10264"/>
    <cellStyle name="Currency 3 6 5" xfId="4474"/>
    <cellStyle name="Currency 3 6 5 2" xfId="12194"/>
    <cellStyle name="Currency 3 6 6" xfId="6404"/>
    <cellStyle name="Currency 3 6 6 2" xfId="14124"/>
    <cellStyle name="Currency 3 6 7" xfId="8334"/>
    <cellStyle name="Currency 3 7" xfId="593"/>
    <cellStyle name="Currency 3 7 2" xfId="1140"/>
    <cellStyle name="Currency 3 7 2 2" xfId="2127"/>
    <cellStyle name="Currency 3 7 2 2 2" xfId="4060"/>
    <cellStyle name="Currency 3 7 2 2 2 2" xfId="11870"/>
    <cellStyle name="Currency 3 7 2 2 3" xfId="6080"/>
    <cellStyle name="Currency 3 7 2 2 3 2" xfId="13800"/>
    <cellStyle name="Currency 3 7 2 2 4" xfId="8010"/>
    <cellStyle name="Currency 3 7 2 2 4 2" xfId="15730"/>
    <cellStyle name="Currency 3 7 2 2 5" xfId="9940"/>
    <cellStyle name="Currency 3 7 2 3" xfId="3097"/>
    <cellStyle name="Currency 3 7 2 3 2" xfId="10907"/>
    <cellStyle name="Currency 3 7 2 4" xfId="5117"/>
    <cellStyle name="Currency 3 7 2 4 2" xfId="12837"/>
    <cellStyle name="Currency 3 7 2 5" xfId="7047"/>
    <cellStyle name="Currency 3 7 2 5 2" xfId="14767"/>
    <cellStyle name="Currency 3 7 2 6" xfId="8977"/>
    <cellStyle name="Currency 3 7 3" xfId="1646"/>
    <cellStyle name="Currency 3 7 3 2" xfId="3579"/>
    <cellStyle name="Currency 3 7 3 2 2" xfId="11389"/>
    <cellStyle name="Currency 3 7 3 3" xfId="5599"/>
    <cellStyle name="Currency 3 7 3 3 2" xfId="13319"/>
    <cellStyle name="Currency 3 7 3 4" xfId="7529"/>
    <cellStyle name="Currency 3 7 3 4 2" xfId="15249"/>
    <cellStyle name="Currency 3 7 3 5" xfId="9459"/>
    <cellStyle name="Currency 3 7 4" xfId="2615"/>
    <cellStyle name="Currency 3 7 4 2" xfId="10425"/>
    <cellStyle name="Currency 3 7 5" xfId="4635"/>
    <cellStyle name="Currency 3 7 5 2" xfId="12355"/>
    <cellStyle name="Currency 3 7 6" xfId="6565"/>
    <cellStyle name="Currency 3 7 6 2" xfId="14285"/>
    <cellStyle name="Currency 3 7 7" xfId="8495"/>
    <cellStyle name="Currency 3 8" xfId="805"/>
    <cellStyle name="Currency 3 8 2" xfId="1807"/>
    <cellStyle name="Currency 3 8 2 2" xfId="3740"/>
    <cellStyle name="Currency 3 8 2 2 2" xfId="11550"/>
    <cellStyle name="Currency 3 8 2 3" xfId="5760"/>
    <cellStyle name="Currency 3 8 2 3 2" xfId="13480"/>
    <cellStyle name="Currency 3 8 2 4" xfId="7690"/>
    <cellStyle name="Currency 3 8 2 4 2" xfId="15410"/>
    <cellStyle name="Currency 3 8 2 5" xfId="9620"/>
    <cellStyle name="Currency 3 8 3" xfId="2776"/>
    <cellStyle name="Currency 3 8 3 2" xfId="10586"/>
    <cellStyle name="Currency 3 8 4" xfId="4796"/>
    <cellStyle name="Currency 3 8 4 2" xfId="12516"/>
    <cellStyle name="Currency 3 8 5" xfId="6726"/>
    <cellStyle name="Currency 3 8 5 2" xfId="14446"/>
    <cellStyle name="Currency 3 8 6" xfId="8656"/>
    <cellStyle name="Currency 3 9" xfId="1325"/>
    <cellStyle name="Currency 3 9 2" xfId="3258"/>
    <cellStyle name="Currency 3 9 2 2" xfId="11068"/>
    <cellStyle name="Currency 3 9 3" xfId="5278"/>
    <cellStyle name="Currency 3 9 3 2" xfId="12998"/>
    <cellStyle name="Currency 3 9 4" xfId="7208"/>
    <cellStyle name="Currency 3 9 4 2" xfId="14928"/>
    <cellStyle name="Currency 3 9 5" xfId="9138"/>
    <cellStyle name="Date" xfId="110"/>
    <cellStyle name="Date 2" xfId="156"/>
    <cellStyle name="Explanatory Text" xfId="16" builtinId="53" customBuiltin="1"/>
    <cellStyle name="Explanatory Text 2" xfId="112"/>
    <cellStyle name="Explanatory Text 3" xfId="207"/>
    <cellStyle name="Explanatory Text 4" xfId="293"/>
    <cellStyle name="Explanatory Text 5" xfId="785"/>
    <cellStyle name="Explanatory Text 6" xfId="1313"/>
    <cellStyle name="Explanatory Text 7" xfId="111"/>
    <cellStyle name="Fixed" xfId="113"/>
    <cellStyle name="Fixed 2" xfId="157"/>
    <cellStyle name="Good" xfId="6" builtinId="26" customBuiltin="1"/>
    <cellStyle name="Good 2" xfId="115"/>
    <cellStyle name="Good 3" xfId="208"/>
    <cellStyle name="Good 4" xfId="294"/>
    <cellStyle name="Good 5" xfId="786"/>
    <cellStyle name="Good 6" xfId="1297"/>
    <cellStyle name="Good 7" xfId="114"/>
    <cellStyle name="Heading 1" xfId="2" builtinId="16" customBuiltin="1"/>
    <cellStyle name="Heading 1 2" xfId="117"/>
    <cellStyle name="Heading 1 3" xfId="209"/>
    <cellStyle name="Heading 1 4" xfId="295"/>
    <cellStyle name="Heading 1 5" xfId="787"/>
    <cellStyle name="Heading 1 6" xfId="850"/>
    <cellStyle name="Heading 1 7" xfId="116"/>
    <cellStyle name="Heading 2" xfId="3" builtinId="17" customBuiltin="1"/>
    <cellStyle name="Heading 2 2" xfId="119"/>
    <cellStyle name="Heading 2 3" xfId="210"/>
    <cellStyle name="Heading 2 4" xfId="296"/>
    <cellStyle name="Heading 2 5" xfId="788"/>
    <cellStyle name="Heading 2 6" xfId="813"/>
    <cellStyle name="Heading 2 7" xfId="118"/>
    <cellStyle name="Heading 3" xfId="4" builtinId="18" customBuiltin="1"/>
    <cellStyle name="Heading 3 2" xfId="121"/>
    <cellStyle name="Heading 3 3" xfId="211"/>
    <cellStyle name="Heading 3 4" xfId="297"/>
    <cellStyle name="Heading 3 5" xfId="789"/>
    <cellStyle name="Heading 3 6" xfId="1316"/>
    <cellStyle name="Heading 3 7" xfId="120"/>
    <cellStyle name="Heading 4" xfId="5" builtinId="19" customBuiltin="1"/>
    <cellStyle name="Heading 4 2" xfId="123"/>
    <cellStyle name="Heading 4 3" xfId="212"/>
    <cellStyle name="Heading 4 4" xfId="298"/>
    <cellStyle name="Heading 4 5" xfId="790"/>
    <cellStyle name="Heading 4 6" xfId="791"/>
    <cellStyle name="Heading 4 7" xfId="122"/>
    <cellStyle name="Heading1" xfId="124"/>
    <cellStyle name="Heading1 2" xfId="158"/>
    <cellStyle name="Heading2" xfId="125"/>
    <cellStyle name="Heading2 2" xfId="159"/>
    <cellStyle name="Hyperlink 2" xfId="16310"/>
    <cellStyle name="Input" xfId="9" builtinId="20" customBuiltin="1"/>
    <cellStyle name="Input 2" xfId="127"/>
    <cellStyle name="Input 2 2" xfId="15941"/>
    <cellStyle name="Input 2 2 10" xfId="24175"/>
    <cellStyle name="Input 2 2 10 2" xfId="33855"/>
    <cellStyle name="Input 2 2 11" xfId="26080"/>
    <cellStyle name="Input 2 2 2" xfId="16022"/>
    <cellStyle name="Input 2 2 2 2" xfId="16202"/>
    <cellStyle name="Input 2 2 2 2 2" xfId="17543"/>
    <cellStyle name="Input 2 2 2 2 2 2" xfId="23103"/>
    <cellStyle name="Input 2 2 2 2 2 2 2" xfId="32783"/>
    <cellStyle name="Input 2 2 2 2 2 3" xfId="20742"/>
    <cellStyle name="Input 2 2 2 2 2 3 2" xfId="30422"/>
    <cellStyle name="Input 2 2 2 2 2 4" xfId="19889"/>
    <cellStyle name="Input 2 2 2 2 2 4 2" xfId="29569"/>
    <cellStyle name="Input 2 2 2 2 2 5" xfId="27025"/>
    <cellStyle name="Input 2 2 2 2 2 6" xfId="27227"/>
    <cellStyle name="Input 2 2 2 2 3" xfId="18224"/>
    <cellStyle name="Input 2 2 2 2 3 2" xfId="23784"/>
    <cellStyle name="Input 2 2 2 2 3 2 2" xfId="33464"/>
    <cellStyle name="Input 2 2 2 2 3 3" xfId="24403"/>
    <cellStyle name="Input 2 2 2 2 3 3 2" xfId="34083"/>
    <cellStyle name="Input 2 2 2 2 3 4" xfId="19687"/>
    <cellStyle name="Input 2 2 2 2 3 4 2" xfId="29367"/>
    <cellStyle name="Input 2 2 2 2 3 5" xfId="27908"/>
    <cellStyle name="Input 2 2 2 2 4" xfId="22279"/>
    <cellStyle name="Input 2 2 2 2 4 2" xfId="31959"/>
    <cellStyle name="Input 2 2 2 2 5" xfId="23975"/>
    <cellStyle name="Input 2 2 2 2 5 2" xfId="33655"/>
    <cellStyle name="Input 2 2 2 2 6" xfId="24242"/>
    <cellStyle name="Input 2 2 2 2 6 2" xfId="33922"/>
    <cellStyle name="Input 2 2 2 2 7" xfId="25650"/>
    <cellStyle name="Input 2 2 2 3" xfId="16539"/>
    <cellStyle name="Input 2 2 2 3 2" xfId="16879"/>
    <cellStyle name="Input 2 2 2 3 2 2" xfId="22432"/>
    <cellStyle name="Input 2 2 2 3 2 2 2" xfId="32112"/>
    <cellStyle name="Input 2 2 2 3 2 3" xfId="21059"/>
    <cellStyle name="Input 2 2 2 3 2 3 2" xfId="30739"/>
    <cellStyle name="Input 2 2 2 3 2 4" xfId="19099"/>
    <cellStyle name="Input 2 2 2 3 2 4 2" xfId="28779"/>
    <cellStyle name="Input 2 2 2 3 2 5" xfId="26414"/>
    <cellStyle name="Input 2 2 2 3 2 6" xfId="25804"/>
    <cellStyle name="Input 2 2 2 3 3" xfId="17988"/>
    <cellStyle name="Input 2 2 2 3 3 2" xfId="23548"/>
    <cellStyle name="Input 2 2 2 3 3 2 2" xfId="33228"/>
    <cellStyle name="Input 2 2 2 3 3 3" xfId="18505"/>
    <cellStyle name="Input 2 2 2 3 3 3 2" xfId="28185"/>
    <cellStyle name="Input 2 2 2 3 3 4" xfId="21396"/>
    <cellStyle name="Input 2 2 2 3 3 4 2" xfId="31076"/>
    <cellStyle name="Input 2 2 2 3 3 5" xfId="27672"/>
    <cellStyle name="Input 2 2 2 3 4" xfId="22043"/>
    <cellStyle name="Input 2 2 2 3 4 2" xfId="31723"/>
    <cellStyle name="Input 2 2 2 3 5" xfId="18695"/>
    <cellStyle name="Input 2 2 2 3 5 2" xfId="28375"/>
    <cellStyle name="Input 2 2 2 3 6" xfId="24066"/>
    <cellStyle name="Input 2 2 2 3 6 2" xfId="33746"/>
    <cellStyle name="Input 2 2 2 3 7" xfId="25457"/>
    <cellStyle name="Input 2 2 2 4" xfId="17182"/>
    <cellStyle name="Input 2 2 2 4 2" xfId="22735"/>
    <cellStyle name="Input 2 2 2 4 2 2" xfId="32415"/>
    <cellStyle name="Input 2 2 2 4 3" xfId="20459"/>
    <cellStyle name="Input 2 2 2 4 3 2" xfId="30139"/>
    <cellStyle name="Input 2 2 2 4 4" xfId="19851"/>
    <cellStyle name="Input 2 2 2 4 4 2" xfId="29531"/>
    <cellStyle name="Input 2 2 2 4 5" xfId="26702"/>
    <cellStyle name="Input 2 2 2 4 6" xfId="27155"/>
    <cellStyle name="Input 2 2 2 5" xfId="17718"/>
    <cellStyle name="Input 2 2 2 5 2" xfId="23278"/>
    <cellStyle name="Input 2 2 2 5 2 2" xfId="32958"/>
    <cellStyle name="Input 2 2 2 5 3" xfId="24555"/>
    <cellStyle name="Input 2 2 2 5 3 2" xfId="34235"/>
    <cellStyle name="Input 2 2 2 5 4" xfId="21137"/>
    <cellStyle name="Input 2 2 2 5 4 2" xfId="30817"/>
    <cellStyle name="Input 2 2 2 5 5" xfId="27402"/>
    <cellStyle name="Input 2 2 2 6" xfId="21769"/>
    <cellStyle name="Input 2 2 2 6 2" xfId="31449"/>
    <cellStyle name="Input 2 2 2 7" xfId="24313"/>
    <cellStyle name="Input 2 2 2 7 2" xfId="33993"/>
    <cellStyle name="Input 2 2 2 8" xfId="21050"/>
    <cellStyle name="Input 2 2 2 8 2" xfId="30730"/>
    <cellStyle name="Input 2 2 2 9" xfId="25703"/>
    <cellStyle name="Input 2 2 3" xfId="16122"/>
    <cellStyle name="Input 2 2 3 2" xfId="16668"/>
    <cellStyle name="Input 2 2 3 2 2" xfId="17470"/>
    <cellStyle name="Input 2 2 3 2 2 2" xfId="23030"/>
    <cellStyle name="Input 2 2 3 2 2 2 2" xfId="32710"/>
    <cellStyle name="Input 2 2 3 2 2 3" xfId="20589"/>
    <cellStyle name="Input 2 2 3 2 2 3 2" xfId="30269"/>
    <cellStyle name="Input 2 2 3 2 2 4" xfId="24912"/>
    <cellStyle name="Input 2 2 3 2 2 4 2" xfId="34592"/>
    <cellStyle name="Input 2 2 3 2 2 5" xfId="26952"/>
    <cellStyle name="Input 2 2 3 2 2 6" xfId="25044"/>
    <cellStyle name="Input 2 2 3 2 3" xfId="18151"/>
    <cellStyle name="Input 2 2 3 2 3 2" xfId="23711"/>
    <cellStyle name="Input 2 2 3 2 3 2 2" xfId="33391"/>
    <cellStyle name="Input 2 2 3 2 3 3" xfId="24369"/>
    <cellStyle name="Input 2 2 3 2 3 3 2" xfId="34049"/>
    <cellStyle name="Input 2 2 3 2 3 4" xfId="24637"/>
    <cellStyle name="Input 2 2 3 2 3 4 2" xfId="34317"/>
    <cellStyle name="Input 2 2 3 2 3 5" xfId="27835"/>
    <cellStyle name="Input 2 2 3 2 4" xfId="22206"/>
    <cellStyle name="Input 2 2 3 2 4 2" xfId="31886"/>
    <cellStyle name="Input 2 2 3 2 5" xfId="18437"/>
    <cellStyle name="Input 2 2 3 2 5 2" xfId="28117"/>
    <cellStyle name="Input 2 2 3 2 6" xfId="21635"/>
    <cellStyle name="Input 2 2 3 2 6 2" xfId="31315"/>
    <cellStyle name="Input 2 2 3 2 7" xfId="25817"/>
    <cellStyle name="Input 2 2 3 3" xfId="16466"/>
    <cellStyle name="Input 2 2 3 3 2" xfId="16944"/>
    <cellStyle name="Input 2 2 3 3 2 2" xfId="22497"/>
    <cellStyle name="Input 2 2 3 3 2 2 2" xfId="32177"/>
    <cellStyle name="Input 2 2 3 3 2 3" xfId="19659"/>
    <cellStyle name="Input 2 2 3 3 2 3 2" xfId="29339"/>
    <cellStyle name="Input 2 2 3 3 2 4" xfId="19771"/>
    <cellStyle name="Input 2 2 3 3 2 4 2" xfId="29451"/>
    <cellStyle name="Input 2 2 3 3 2 5" xfId="26479"/>
    <cellStyle name="Input 2 2 3 3 2 6" xfId="26049"/>
    <cellStyle name="Input 2 2 3 3 3" xfId="17915"/>
    <cellStyle name="Input 2 2 3 3 3 2" xfId="23475"/>
    <cellStyle name="Input 2 2 3 3 3 2 2" xfId="33155"/>
    <cellStyle name="Input 2 2 3 3 3 3" xfId="18566"/>
    <cellStyle name="Input 2 2 3 3 3 3 2" xfId="28246"/>
    <cellStyle name="Input 2 2 3 3 3 4" xfId="21174"/>
    <cellStyle name="Input 2 2 3 3 3 4 2" xfId="30854"/>
    <cellStyle name="Input 2 2 3 3 3 5" xfId="27599"/>
    <cellStyle name="Input 2 2 3 3 4" xfId="21970"/>
    <cellStyle name="Input 2 2 3 3 4 2" xfId="31650"/>
    <cellStyle name="Input 2 2 3 3 5" xfId="19417"/>
    <cellStyle name="Input 2 2 3 3 5 2" xfId="29097"/>
    <cellStyle name="Input 2 2 3 3 6" xfId="18393"/>
    <cellStyle name="Input 2 2 3 3 6 2" xfId="28073"/>
    <cellStyle name="Input 2 2 3 3 7" xfId="26050"/>
    <cellStyle name="Input 2 2 3 4" xfId="17208"/>
    <cellStyle name="Input 2 2 3 4 2" xfId="22761"/>
    <cellStyle name="Input 2 2 3 4 2 2" xfId="32441"/>
    <cellStyle name="Input 2 2 3 4 3" xfId="18572"/>
    <cellStyle name="Input 2 2 3 4 3 2" xfId="28252"/>
    <cellStyle name="Input 2 2 3 4 4" xfId="19053"/>
    <cellStyle name="Input 2 2 3 4 4 2" xfId="28733"/>
    <cellStyle name="Input 2 2 3 4 5" xfId="26723"/>
    <cellStyle name="Input 2 2 3 4 6" xfId="27178"/>
    <cellStyle name="Input 2 2 3 5" xfId="17058"/>
    <cellStyle name="Input 2 2 3 5 2" xfId="22611"/>
    <cellStyle name="Input 2 2 3 5 2 2" xfId="32291"/>
    <cellStyle name="Input 2 2 3 5 3" xfId="18759"/>
    <cellStyle name="Input 2 2 3 5 3 2" xfId="28439"/>
    <cellStyle name="Input 2 2 3 5 4" xfId="20440"/>
    <cellStyle name="Input 2 2 3 5 4 2" xfId="30120"/>
    <cellStyle name="Input 2 2 3 5 5" xfId="25125"/>
    <cellStyle name="Input 2 2 3 6" xfId="21692"/>
    <cellStyle name="Input 2 2 3 6 2" xfId="31372"/>
    <cellStyle name="Input 2 2 3 7" xfId="18470"/>
    <cellStyle name="Input 2 2 3 7 2" xfId="28150"/>
    <cellStyle name="Input 2 2 3 8" xfId="20615"/>
    <cellStyle name="Input 2 2 3 8 2" xfId="30295"/>
    <cellStyle name="Input 2 2 3 9" xfId="25330"/>
    <cellStyle name="Input 2 2 4" xfId="16070"/>
    <cellStyle name="Input 2 2 4 2" xfId="17418"/>
    <cellStyle name="Input 2 2 4 2 2" xfId="22978"/>
    <cellStyle name="Input 2 2 4 2 2 2" xfId="32658"/>
    <cellStyle name="Input 2 2 4 2 3" xfId="18691"/>
    <cellStyle name="Input 2 2 4 2 3 2" xfId="28371"/>
    <cellStyle name="Input 2 2 4 2 4" xfId="21548"/>
    <cellStyle name="Input 2 2 4 2 4 2" xfId="31228"/>
    <cellStyle name="Input 2 2 4 2 5" xfId="26900"/>
    <cellStyle name="Input 2 2 4 2 6" xfId="25740"/>
    <cellStyle name="Input 2 2 4 3" xfId="18099"/>
    <cellStyle name="Input 2 2 4 3 2" xfId="23659"/>
    <cellStyle name="Input 2 2 4 3 2 2" xfId="33339"/>
    <cellStyle name="Input 2 2 4 3 3" xfId="24048"/>
    <cellStyle name="Input 2 2 4 3 3 2" xfId="33728"/>
    <cellStyle name="Input 2 2 4 3 4" xfId="24073"/>
    <cellStyle name="Input 2 2 4 3 4 2" xfId="33753"/>
    <cellStyle name="Input 2 2 4 3 5" xfId="27783"/>
    <cellStyle name="Input 2 2 4 4" xfId="22154"/>
    <cellStyle name="Input 2 2 4 4 2" xfId="31834"/>
    <cellStyle name="Input 2 2 4 5" xfId="20423"/>
    <cellStyle name="Input 2 2 4 5 2" xfId="30103"/>
    <cellStyle name="Input 2 2 4 6" xfId="18361"/>
    <cellStyle name="Input 2 2 4 6 2" xfId="28041"/>
    <cellStyle name="Input 2 2 4 7" xfId="25359"/>
    <cellStyle name="Input 2 2 5" xfId="16414"/>
    <cellStyle name="Input 2 2 5 2" xfId="16909"/>
    <cellStyle name="Input 2 2 5 2 2" xfId="22462"/>
    <cellStyle name="Input 2 2 5 2 2 2" xfId="32142"/>
    <cellStyle name="Input 2 2 5 2 3" xfId="19023"/>
    <cellStyle name="Input 2 2 5 2 3 2" xfId="28703"/>
    <cellStyle name="Input 2 2 5 2 4" xfId="20216"/>
    <cellStyle name="Input 2 2 5 2 4 2" xfId="29896"/>
    <cellStyle name="Input 2 2 5 2 5" xfId="26444"/>
    <cellStyle name="Input 2 2 5 2 6" xfId="25922"/>
    <cellStyle name="Input 2 2 5 3" xfId="17863"/>
    <cellStyle name="Input 2 2 5 3 2" xfId="23423"/>
    <cellStyle name="Input 2 2 5 3 2 2" xfId="33103"/>
    <cellStyle name="Input 2 2 5 3 3" xfId="23950"/>
    <cellStyle name="Input 2 2 5 3 3 2" xfId="33630"/>
    <cellStyle name="Input 2 2 5 3 4" xfId="18743"/>
    <cellStyle name="Input 2 2 5 3 4 2" xfId="28423"/>
    <cellStyle name="Input 2 2 5 3 5" xfId="27547"/>
    <cellStyle name="Input 2 2 5 4" xfId="21918"/>
    <cellStyle name="Input 2 2 5 4 2" xfId="31598"/>
    <cellStyle name="Input 2 2 5 5" xfId="18716"/>
    <cellStyle name="Input 2 2 5 5 2" xfId="28396"/>
    <cellStyle name="Input 2 2 5 6" xfId="19210"/>
    <cellStyle name="Input 2 2 5 6 2" xfId="28890"/>
    <cellStyle name="Input 2 2 5 7" xfId="25305"/>
    <cellStyle name="Input 2 2 6" xfId="17055"/>
    <cellStyle name="Input 2 2 6 2" xfId="22608"/>
    <cellStyle name="Input 2 2 6 2 2" xfId="32288"/>
    <cellStyle name="Input 2 2 6 3" xfId="20020"/>
    <cellStyle name="Input 2 2 6 3 2" xfId="29700"/>
    <cellStyle name="Input 2 2 6 4" xfId="20638"/>
    <cellStyle name="Input 2 2 6 4 2" xfId="30318"/>
    <cellStyle name="Input 2 2 6 5" xfId="26589"/>
    <cellStyle name="Input 2 2 6 6" xfId="25367"/>
    <cellStyle name="Input 2 2 7" xfId="17250"/>
    <cellStyle name="Input 2 2 7 2" xfId="22802"/>
    <cellStyle name="Input 2 2 7 2 2" xfId="32482"/>
    <cellStyle name="Input 2 2 7 3" xfId="24096"/>
    <cellStyle name="Input 2 2 7 3 2" xfId="33776"/>
    <cellStyle name="Input 2 2 7 4" xfId="18591"/>
    <cellStyle name="Input 2 2 7 4 2" xfId="28271"/>
    <cellStyle name="Input 2 2 7 5" xfId="27170"/>
    <cellStyle name="Input 2 2 8" xfId="21639"/>
    <cellStyle name="Input 2 2 8 2" xfId="31319"/>
    <cellStyle name="Input 2 2 9" xfId="21275"/>
    <cellStyle name="Input 2 2 9 2" xfId="30955"/>
    <cellStyle name="Input 2 3" xfId="15985"/>
    <cellStyle name="Input 2 3 10" xfId="25956"/>
    <cellStyle name="Input 2 3 2" xfId="16257"/>
    <cellStyle name="Input 2 3 2 2" xfId="16728"/>
    <cellStyle name="Input 2 3 2 2 2" xfId="17598"/>
    <cellStyle name="Input 2 3 2 2 2 2" xfId="23158"/>
    <cellStyle name="Input 2 3 2 2 2 2 2" xfId="32838"/>
    <cellStyle name="Input 2 3 2 2 2 3" xfId="20752"/>
    <cellStyle name="Input 2 3 2 2 2 3 2" xfId="30432"/>
    <cellStyle name="Input 2 3 2 2 2 4" xfId="18457"/>
    <cellStyle name="Input 2 3 2 2 2 4 2" xfId="28137"/>
    <cellStyle name="Input 2 3 2 2 2 5" xfId="27080"/>
    <cellStyle name="Input 2 3 2 2 2 6" xfId="27282"/>
    <cellStyle name="Input 2 3 2 2 3" xfId="18279"/>
    <cellStyle name="Input 2 3 2 2 3 2" xfId="23839"/>
    <cellStyle name="Input 2 3 2 2 3 2 2" xfId="33519"/>
    <cellStyle name="Input 2 3 2 2 3 3" xfId="24397"/>
    <cellStyle name="Input 2 3 2 2 3 3 2" xfId="34077"/>
    <cellStyle name="Input 2 3 2 2 3 4" xfId="20596"/>
    <cellStyle name="Input 2 3 2 2 3 4 2" xfId="30276"/>
    <cellStyle name="Input 2 3 2 2 3 5" xfId="27963"/>
    <cellStyle name="Input 2 3 2 2 4" xfId="22334"/>
    <cellStyle name="Input 2 3 2 2 4 2" xfId="32014"/>
    <cellStyle name="Input 2 3 2 2 5" xfId="21185"/>
    <cellStyle name="Input 2 3 2 2 5 2" xfId="30865"/>
    <cellStyle name="Input 2 3 2 2 6" xfId="18456"/>
    <cellStyle name="Input 2 3 2 2 6 2" xfId="28136"/>
    <cellStyle name="Input 2 3 2 2 7" xfId="25552"/>
    <cellStyle name="Input 2 3 2 3" xfId="16594"/>
    <cellStyle name="Input 2 3 2 3 2" xfId="17362"/>
    <cellStyle name="Input 2 3 2 3 2 2" xfId="22922"/>
    <cellStyle name="Input 2 3 2 3 2 2 2" xfId="32602"/>
    <cellStyle name="Input 2 3 2 3 2 3" xfId="24024"/>
    <cellStyle name="Input 2 3 2 3 2 3 2" xfId="33704"/>
    <cellStyle name="Input 2 3 2 3 2 4" xfId="19180"/>
    <cellStyle name="Input 2 3 2 3 2 4 2" xfId="28860"/>
    <cellStyle name="Input 2 3 2 3 2 5" xfId="26844"/>
    <cellStyle name="Input 2 3 2 3 2 6" xfId="25225"/>
    <cellStyle name="Input 2 3 2 3 3" xfId="18043"/>
    <cellStyle name="Input 2 3 2 3 3 2" xfId="23603"/>
    <cellStyle name="Input 2 3 2 3 3 2 2" xfId="33283"/>
    <cellStyle name="Input 2 3 2 3 3 3" xfId="21184"/>
    <cellStyle name="Input 2 3 2 3 3 3 2" xfId="30864"/>
    <cellStyle name="Input 2 3 2 3 3 4" xfId="20542"/>
    <cellStyle name="Input 2 3 2 3 3 4 2" xfId="30222"/>
    <cellStyle name="Input 2 3 2 3 3 5" xfId="27727"/>
    <cellStyle name="Input 2 3 2 3 4" xfId="22098"/>
    <cellStyle name="Input 2 3 2 3 4 2" xfId="31778"/>
    <cellStyle name="Input 2 3 2 3 5" xfId="20410"/>
    <cellStyle name="Input 2 3 2 3 5 2" xfId="30090"/>
    <cellStyle name="Input 2 3 2 3 6" xfId="20402"/>
    <cellStyle name="Input 2 3 2 3 6 2" xfId="30082"/>
    <cellStyle name="Input 2 3 2 3 7" xfId="25500"/>
    <cellStyle name="Input 2 3 2 4" xfId="17242"/>
    <cellStyle name="Input 2 3 2 4 2" xfId="22795"/>
    <cellStyle name="Input 2 3 2 4 2 2" xfId="32475"/>
    <cellStyle name="Input 2 3 2 4 3" xfId="24126"/>
    <cellStyle name="Input 2 3 2 4 3 2" xfId="33806"/>
    <cellStyle name="Input 2 3 2 4 4" xfId="19093"/>
    <cellStyle name="Input 2 3 2 4 4 2" xfId="28773"/>
    <cellStyle name="Input 2 3 2 4 5" xfId="26752"/>
    <cellStyle name="Input 2 3 2 4 6" xfId="26349"/>
    <cellStyle name="Input 2 3 2 5" xfId="17773"/>
    <cellStyle name="Input 2 3 2 5 2" xfId="23333"/>
    <cellStyle name="Input 2 3 2 5 2 2" xfId="33013"/>
    <cellStyle name="Input 2 3 2 5 3" xfId="20705"/>
    <cellStyle name="Input 2 3 2 5 3 2" xfId="30385"/>
    <cellStyle name="Input 2 3 2 5 4" xfId="20244"/>
    <cellStyle name="Input 2 3 2 5 4 2" xfId="29924"/>
    <cellStyle name="Input 2 3 2 5 5" xfId="27457"/>
    <cellStyle name="Input 2 3 2 6" xfId="21828"/>
    <cellStyle name="Input 2 3 2 6 2" xfId="31508"/>
    <cellStyle name="Input 2 3 2 7" xfId="20207"/>
    <cellStyle name="Input 2 3 2 7 2" xfId="29887"/>
    <cellStyle name="Input 2 3 2 8" xfId="20308"/>
    <cellStyle name="Input 2 3 2 8 2" xfId="29988"/>
    <cellStyle name="Input 2 3 2 9" xfId="25407"/>
    <cellStyle name="Input 2 3 3" xfId="16145"/>
    <cellStyle name="Input 2 3 3 2" xfId="17486"/>
    <cellStyle name="Input 2 3 3 2 2" xfId="23046"/>
    <cellStyle name="Input 2 3 3 2 2 2" xfId="32726"/>
    <cellStyle name="Input 2 3 3 2 3" xfId="20845"/>
    <cellStyle name="Input 2 3 3 2 3 2" xfId="30525"/>
    <cellStyle name="Input 2 3 3 2 4" xfId="20277"/>
    <cellStyle name="Input 2 3 3 2 4 2" xfId="29957"/>
    <cellStyle name="Input 2 3 3 2 5" xfId="26968"/>
    <cellStyle name="Input 2 3 3 2 6" xfId="25131"/>
    <cellStyle name="Input 2 3 3 3" xfId="18167"/>
    <cellStyle name="Input 2 3 3 3 2" xfId="23727"/>
    <cellStyle name="Input 2 3 3 3 2 2" xfId="33407"/>
    <cellStyle name="Input 2 3 3 3 3" xfId="23940"/>
    <cellStyle name="Input 2 3 3 3 3 2" xfId="33620"/>
    <cellStyle name="Input 2 3 3 3 4" xfId="24695"/>
    <cellStyle name="Input 2 3 3 3 4 2" xfId="34375"/>
    <cellStyle name="Input 2 3 3 3 5" xfId="27851"/>
    <cellStyle name="Input 2 3 3 4" xfId="22222"/>
    <cellStyle name="Input 2 3 3 4 2" xfId="31902"/>
    <cellStyle name="Input 2 3 3 5" xfId="21098"/>
    <cellStyle name="Input 2 3 3 5 2" xfId="30778"/>
    <cellStyle name="Input 2 3 3 6" xfId="18684"/>
    <cellStyle name="Input 2 3 3 6 2" xfId="28364"/>
    <cellStyle name="Input 2 3 3 7" xfId="25807"/>
    <cellStyle name="Input 2 3 4" xfId="16482"/>
    <cellStyle name="Input 2 3 4 2" xfId="17005"/>
    <cellStyle name="Input 2 3 4 2 2" xfId="22558"/>
    <cellStyle name="Input 2 3 4 2 2 2" xfId="32238"/>
    <cellStyle name="Input 2 3 4 2 3" xfId="18481"/>
    <cellStyle name="Input 2 3 4 2 3 2" xfId="28161"/>
    <cellStyle name="Input 2 3 4 2 4" xfId="19172"/>
    <cellStyle name="Input 2 3 4 2 4 2" xfId="28852"/>
    <cellStyle name="Input 2 3 4 2 5" xfId="26540"/>
    <cellStyle name="Input 2 3 4 2 6" xfId="26189"/>
    <cellStyle name="Input 2 3 4 3" xfId="17931"/>
    <cellStyle name="Input 2 3 4 3 2" xfId="23491"/>
    <cellStyle name="Input 2 3 4 3 2 2" xfId="33171"/>
    <cellStyle name="Input 2 3 4 3 3" xfId="20238"/>
    <cellStyle name="Input 2 3 4 3 3 2" xfId="29918"/>
    <cellStyle name="Input 2 3 4 3 4" xfId="21342"/>
    <cellStyle name="Input 2 3 4 3 4 2" xfId="31022"/>
    <cellStyle name="Input 2 3 4 3 5" xfId="27615"/>
    <cellStyle name="Input 2 3 4 4" xfId="21986"/>
    <cellStyle name="Input 2 3 4 4 2" xfId="31666"/>
    <cellStyle name="Input 2 3 4 5" xfId="21170"/>
    <cellStyle name="Input 2 3 4 5 2" xfId="30850"/>
    <cellStyle name="Input 2 3 4 6" xfId="20523"/>
    <cellStyle name="Input 2 3 4 6 2" xfId="30203"/>
    <cellStyle name="Input 2 3 4 7" xfId="25539"/>
    <cellStyle name="Input 2 3 5" xfId="17089"/>
    <cellStyle name="Input 2 3 5 2" xfId="22642"/>
    <cellStyle name="Input 2 3 5 2 2" xfId="32322"/>
    <cellStyle name="Input 2 3 5 3" xfId="20716"/>
    <cellStyle name="Input 2 3 5 3 2" xfId="30396"/>
    <cellStyle name="Input 2 3 5 4" xfId="24547"/>
    <cellStyle name="Input 2 3 5 4 2" xfId="34227"/>
    <cellStyle name="Input 2 3 5 5" xfId="26617"/>
    <cellStyle name="Input 2 3 5 6" xfId="25366"/>
    <cellStyle name="Input 2 3 6" xfId="17661"/>
    <cellStyle name="Input 2 3 6 2" xfId="23221"/>
    <cellStyle name="Input 2 3 6 2 2" xfId="32901"/>
    <cellStyle name="Input 2 3 6 3" xfId="19273"/>
    <cellStyle name="Input 2 3 6 3 2" xfId="28953"/>
    <cellStyle name="Input 2 3 6 4" xfId="19645"/>
    <cellStyle name="Input 2 3 6 4 2" xfId="29325"/>
    <cellStyle name="Input 2 3 6 5" xfId="27345"/>
    <cellStyle name="Input 2 3 7" xfId="21712"/>
    <cellStyle name="Input 2 3 7 2" xfId="31392"/>
    <cellStyle name="Input 2 3 8" xfId="21564"/>
    <cellStyle name="Input 2 3 8 2" xfId="31244"/>
    <cellStyle name="Input 2 3 9" xfId="18537"/>
    <cellStyle name="Input 2 3 9 2" xfId="28217"/>
    <cellStyle name="Input 2 4" xfId="16380"/>
    <cellStyle name="Input 2 4 2" xfId="16866"/>
    <cellStyle name="Input 2 4 2 2" xfId="22419"/>
    <cellStyle name="Input 2 4 2 2 2" xfId="32099"/>
    <cellStyle name="Input 2 4 2 3" xfId="21078"/>
    <cellStyle name="Input 2 4 2 3 2" xfId="30758"/>
    <cellStyle name="Input 2 4 2 4" xfId="24212"/>
    <cellStyle name="Input 2 4 2 4 2" xfId="33892"/>
    <cellStyle name="Input 2 4 2 5" xfId="26401"/>
    <cellStyle name="Input 2 4 2 6" xfId="25663"/>
    <cellStyle name="Input 2 4 3" xfId="17829"/>
    <cellStyle name="Input 2 4 3 2" xfId="23389"/>
    <cellStyle name="Input 2 4 3 2 2" xfId="33069"/>
    <cellStyle name="Input 2 4 3 3" xfId="19540"/>
    <cellStyle name="Input 2 4 3 3 2" xfId="29220"/>
    <cellStyle name="Input 2 4 3 4" xfId="25033"/>
    <cellStyle name="Input 2 4 3 4 2" xfId="34713"/>
    <cellStyle name="Input 2 4 3 5" xfId="27513"/>
    <cellStyle name="Input 2 4 4" xfId="21884"/>
    <cellStyle name="Input 2 4 4 2" xfId="31564"/>
    <cellStyle name="Input 2 4 5" xfId="24288"/>
    <cellStyle name="Input 2 4 5 2" xfId="33968"/>
    <cellStyle name="Input 2 4 6" xfId="20116"/>
    <cellStyle name="Input 2 4 6 2" xfId="29796"/>
    <cellStyle name="Input 2 4 7" xfId="25322"/>
    <cellStyle name="Input 2 5" xfId="24278"/>
    <cellStyle name="Input 2 5 2" xfId="33958"/>
    <cellStyle name="Input 3" xfId="213"/>
    <cellStyle name="Input 3 2" xfId="15949"/>
    <cellStyle name="Input 3 2 10" xfId="20248"/>
    <cellStyle name="Input 3 2 10 2" xfId="29928"/>
    <cellStyle name="Input 3 2 11" xfId="25601"/>
    <cellStyle name="Input 3 2 2" xfId="16041"/>
    <cellStyle name="Input 3 2 2 2" xfId="16230"/>
    <cellStyle name="Input 3 2 2 2 2" xfId="17571"/>
    <cellStyle name="Input 3 2 2 2 2 2" xfId="23131"/>
    <cellStyle name="Input 3 2 2 2 2 2 2" xfId="32811"/>
    <cellStyle name="Input 3 2 2 2 2 3" xfId="21823"/>
    <cellStyle name="Input 3 2 2 2 2 3 2" xfId="31503"/>
    <cellStyle name="Input 3 2 2 2 2 4" xfId="19672"/>
    <cellStyle name="Input 3 2 2 2 2 4 2" xfId="29352"/>
    <cellStyle name="Input 3 2 2 2 2 5" xfId="27053"/>
    <cellStyle name="Input 3 2 2 2 2 6" xfId="27255"/>
    <cellStyle name="Input 3 2 2 2 3" xfId="18252"/>
    <cellStyle name="Input 3 2 2 2 3 2" xfId="23812"/>
    <cellStyle name="Input 3 2 2 2 3 2 2" xfId="33492"/>
    <cellStyle name="Input 3 2 2 2 3 3" xfId="24424"/>
    <cellStyle name="Input 3 2 2 2 3 3 2" xfId="34104"/>
    <cellStyle name="Input 3 2 2 2 3 4" xfId="19671"/>
    <cellStyle name="Input 3 2 2 2 3 4 2" xfId="29351"/>
    <cellStyle name="Input 3 2 2 2 3 5" xfId="27936"/>
    <cellStyle name="Input 3 2 2 2 4" xfId="22307"/>
    <cellStyle name="Input 3 2 2 2 4 2" xfId="31987"/>
    <cellStyle name="Input 3 2 2 2 5" xfId="20522"/>
    <cellStyle name="Input 3 2 2 2 5 2" xfId="30202"/>
    <cellStyle name="Input 3 2 2 2 6" xfId="24650"/>
    <cellStyle name="Input 3 2 2 2 6 2" xfId="34330"/>
    <cellStyle name="Input 3 2 2 2 7" xfId="26264"/>
    <cellStyle name="Input 3 2 2 3" xfId="16567"/>
    <cellStyle name="Input 3 2 2 3 2" xfId="17335"/>
    <cellStyle name="Input 3 2 2 3 2 2" xfId="22895"/>
    <cellStyle name="Input 3 2 2 3 2 2 2" xfId="32575"/>
    <cellStyle name="Input 3 2 2 3 2 3" xfId="18782"/>
    <cellStyle name="Input 3 2 2 3 2 3 2" xfId="28462"/>
    <cellStyle name="Input 3 2 2 3 2 4" xfId="19308"/>
    <cellStyle name="Input 3 2 2 3 2 4 2" xfId="28988"/>
    <cellStyle name="Input 3 2 2 3 2 5" xfId="26817"/>
    <cellStyle name="Input 3 2 2 3 2 6" xfId="25243"/>
    <cellStyle name="Input 3 2 2 3 3" xfId="18016"/>
    <cellStyle name="Input 3 2 2 3 3 2" xfId="23576"/>
    <cellStyle name="Input 3 2 2 3 3 2 2" xfId="33256"/>
    <cellStyle name="Input 3 2 2 3 3 3" xfId="19691"/>
    <cellStyle name="Input 3 2 2 3 3 3 2" xfId="29371"/>
    <cellStyle name="Input 3 2 2 3 3 4" xfId="24888"/>
    <cellStyle name="Input 3 2 2 3 3 4 2" xfId="34568"/>
    <cellStyle name="Input 3 2 2 3 3 5" xfId="27700"/>
    <cellStyle name="Input 3 2 2 3 4" xfId="22071"/>
    <cellStyle name="Input 3 2 2 3 4 2" xfId="31751"/>
    <cellStyle name="Input 3 2 2 3 5" xfId="21401"/>
    <cellStyle name="Input 3 2 2 3 5 2" xfId="31081"/>
    <cellStyle name="Input 3 2 2 3 6" xfId="21388"/>
    <cellStyle name="Input 3 2 2 3 6 2" xfId="31068"/>
    <cellStyle name="Input 3 2 2 3 7" xfId="25855"/>
    <cellStyle name="Input 3 2 2 4" xfId="16991"/>
    <cellStyle name="Input 3 2 2 4 2" xfId="22544"/>
    <cellStyle name="Input 3 2 2 4 2 2" xfId="32224"/>
    <cellStyle name="Input 3 2 2 4 3" xfId="20880"/>
    <cellStyle name="Input 3 2 2 4 3 2" xfId="30560"/>
    <cellStyle name="Input 3 2 2 4 4" xfId="24598"/>
    <cellStyle name="Input 3 2 2 4 4 2" xfId="34278"/>
    <cellStyle name="Input 3 2 2 4 5" xfId="26526"/>
    <cellStyle name="Input 3 2 2 4 6" xfId="25560"/>
    <cellStyle name="Input 3 2 2 5" xfId="17746"/>
    <cellStyle name="Input 3 2 2 5 2" xfId="23306"/>
    <cellStyle name="Input 3 2 2 5 2 2" xfId="32986"/>
    <cellStyle name="Input 3 2 2 5 3" xfId="18617"/>
    <cellStyle name="Input 3 2 2 5 3 2" xfId="28297"/>
    <cellStyle name="Input 3 2 2 5 4" xfId="25037"/>
    <cellStyle name="Input 3 2 2 5 4 2" xfId="34717"/>
    <cellStyle name="Input 3 2 2 5 5" xfId="27430"/>
    <cellStyle name="Input 3 2 2 6" xfId="21799"/>
    <cellStyle name="Input 3 2 2 6 2" xfId="31479"/>
    <cellStyle name="Input 3 2 2 7" xfId="23894"/>
    <cellStyle name="Input 3 2 2 7 2" xfId="33574"/>
    <cellStyle name="Input 3 2 2 8" xfId="24997"/>
    <cellStyle name="Input 3 2 2 8 2" xfId="34677"/>
    <cellStyle name="Input 3 2 2 9" xfId="26083"/>
    <cellStyle name="Input 3 2 3" xfId="16131"/>
    <cellStyle name="Input 3 2 3 2" xfId="16677"/>
    <cellStyle name="Input 3 2 3 2 2" xfId="17479"/>
    <cellStyle name="Input 3 2 3 2 2 2" xfId="23039"/>
    <cellStyle name="Input 3 2 3 2 2 2 2" xfId="32719"/>
    <cellStyle name="Input 3 2 3 2 2 3" xfId="21317"/>
    <cellStyle name="Input 3 2 3 2 2 3 2" xfId="30997"/>
    <cellStyle name="Input 3 2 3 2 2 4" xfId="23907"/>
    <cellStyle name="Input 3 2 3 2 2 4 2" xfId="33587"/>
    <cellStyle name="Input 3 2 3 2 2 5" xfId="26961"/>
    <cellStyle name="Input 3 2 3 2 2 6" xfId="25063"/>
    <cellStyle name="Input 3 2 3 2 3" xfId="18160"/>
    <cellStyle name="Input 3 2 3 2 3 2" xfId="23720"/>
    <cellStyle name="Input 3 2 3 2 3 2 2" xfId="33400"/>
    <cellStyle name="Input 3 2 3 2 3 3" xfId="24211"/>
    <cellStyle name="Input 3 2 3 2 3 3 2" xfId="33891"/>
    <cellStyle name="Input 3 2 3 2 3 4" xfId="24828"/>
    <cellStyle name="Input 3 2 3 2 3 4 2" xfId="34508"/>
    <cellStyle name="Input 3 2 3 2 3 5" xfId="27844"/>
    <cellStyle name="Input 3 2 3 2 4" xfId="22215"/>
    <cellStyle name="Input 3 2 3 2 4 2" xfId="31895"/>
    <cellStyle name="Input 3 2 3 2 5" xfId="24072"/>
    <cellStyle name="Input 3 2 3 2 5 2" xfId="33752"/>
    <cellStyle name="Input 3 2 3 2 6" xfId="19403"/>
    <cellStyle name="Input 3 2 3 2 6 2" xfId="29083"/>
    <cellStyle name="Input 3 2 3 2 7" xfId="25597"/>
    <cellStyle name="Input 3 2 3 3" xfId="16475"/>
    <cellStyle name="Input 3 2 3 3 2" xfId="16943"/>
    <cellStyle name="Input 3 2 3 3 2 2" xfId="22496"/>
    <cellStyle name="Input 3 2 3 3 2 2 2" xfId="32176"/>
    <cellStyle name="Input 3 2 3 3 2 3" xfId="20782"/>
    <cellStyle name="Input 3 2 3 3 2 3 2" xfId="30462"/>
    <cellStyle name="Input 3 2 3 3 2 4" xfId="20420"/>
    <cellStyle name="Input 3 2 3 3 2 4 2" xfId="30100"/>
    <cellStyle name="Input 3 2 3 3 2 5" xfId="26478"/>
    <cellStyle name="Input 3 2 3 3 2 6" xfId="25790"/>
    <cellStyle name="Input 3 2 3 3 3" xfId="17924"/>
    <cellStyle name="Input 3 2 3 3 3 2" xfId="23484"/>
    <cellStyle name="Input 3 2 3 3 3 2 2" xfId="33164"/>
    <cellStyle name="Input 3 2 3 3 3 3" xfId="20006"/>
    <cellStyle name="Input 3 2 3 3 3 3 2" xfId="29686"/>
    <cellStyle name="Input 3 2 3 3 3 4" xfId="24973"/>
    <cellStyle name="Input 3 2 3 3 3 4 2" xfId="34653"/>
    <cellStyle name="Input 3 2 3 3 3 5" xfId="27608"/>
    <cellStyle name="Input 3 2 3 3 4" xfId="21979"/>
    <cellStyle name="Input 3 2 3 3 4 2" xfId="31659"/>
    <cellStyle name="Input 3 2 3 3 5" xfId="24298"/>
    <cellStyle name="Input 3 2 3 3 5 2" xfId="33978"/>
    <cellStyle name="Input 3 2 3 3 6" xfId="20025"/>
    <cellStyle name="Input 3 2 3 3 6 2" xfId="29705"/>
    <cellStyle name="Input 3 2 3 3 7" xfId="25710"/>
    <cellStyle name="Input 3 2 3 4" xfId="17095"/>
    <cellStyle name="Input 3 2 3 4 2" xfId="22648"/>
    <cellStyle name="Input 3 2 3 4 2 2" xfId="32328"/>
    <cellStyle name="Input 3 2 3 4 3" xfId="20825"/>
    <cellStyle name="Input 3 2 3 4 3 2" xfId="30505"/>
    <cellStyle name="Input 3 2 3 4 4" xfId="18453"/>
    <cellStyle name="Input 3 2 3 4 4 2" xfId="28133"/>
    <cellStyle name="Input 3 2 3 4 5" xfId="26623"/>
    <cellStyle name="Input 3 2 3 4 6" xfId="26059"/>
    <cellStyle name="Input 3 2 3 5" xfId="17654"/>
    <cellStyle name="Input 3 2 3 5 2" xfId="23214"/>
    <cellStyle name="Input 3 2 3 5 2 2" xfId="32894"/>
    <cellStyle name="Input 3 2 3 5 3" xfId="20535"/>
    <cellStyle name="Input 3 2 3 5 3 2" xfId="30215"/>
    <cellStyle name="Input 3 2 3 5 4" xfId="18682"/>
    <cellStyle name="Input 3 2 3 5 4 2" xfId="28362"/>
    <cellStyle name="Input 3 2 3 5 5" xfId="27338"/>
    <cellStyle name="Input 3 2 3 6" xfId="21701"/>
    <cellStyle name="Input 3 2 3 6 2" xfId="31381"/>
    <cellStyle name="Input 3 2 3 7" xfId="21074"/>
    <cellStyle name="Input 3 2 3 7 2" xfId="30754"/>
    <cellStyle name="Input 3 2 3 8" xfId="19332"/>
    <cellStyle name="Input 3 2 3 8 2" xfId="29012"/>
    <cellStyle name="Input 3 2 3 9" xfId="26291"/>
    <cellStyle name="Input 3 2 4" xfId="16078"/>
    <cellStyle name="Input 3 2 4 2" xfId="17426"/>
    <cellStyle name="Input 3 2 4 2 2" xfId="22986"/>
    <cellStyle name="Input 3 2 4 2 2 2" xfId="32666"/>
    <cellStyle name="Input 3 2 4 2 3" xfId="24337"/>
    <cellStyle name="Input 3 2 4 2 3 2" xfId="34017"/>
    <cellStyle name="Input 3 2 4 2 4" xfId="19451"/>
    <cellStyle name="Input 3 2 4 2 4 2" xfId="29131"/>
    <cellStyle name="Input 3 2 4 2 5" xfId="26908"/>
    <cellStyle name="Input 3 2 4 2 6" xfId="25700"/>
    <cellStyle name="Input 3 2 4 3" xfId="18107"/>
    <cellStyle name="Input 3 2 4 3 2" xfId="23667"/>
    <cellStyle name="Input 3 2 4 3 2 2" xfId="33347"/>
    <cellStyle name="Input 3 2 4 3 3" xfId="24537"/>
    <cellStyle name="Input 3 2 4 3 3 2" xfId="34217"/>
    <cellStyle name="Input 3 2 4 3 4" xfId="24195"/>
    <cellStyle name="Input 3 2 4 3 4 2" xfId="33875"/>
    <cellStyle name="Input 3 2 4 3 5" xfId="27791"/>
    <cellStyle name="Input 3 2 4 4" xfId="22162"/>
    <cellStyle name="Input 3 2 4 4 2" xfId="31842"/>
    <cellStyle name="Input 3 2 4 5" xfId="19648"/>
    <cellStyle name="Input 3 2 4 5 2" xfId="29328"/>
    <cellStyle name="Input 3 2 4 6" xfId="24003"/>
    <cellStyle name="Input 3 2 4 6 2" xfId="33683"/>
    <cellStyle name="Input 3 2 4 7" xfId="25641"/>
    <cellStyle name="Input 3 2 5" xfId="16422"/>
    <cellStyle name="Input 3 2 5 2" xfId="16869"/>
    <cellStyle name="Input 3 2 5 2 2" xfId="22422"/>
    <cellStyle name="Input 3 2 5 2 2 2" xfId="32102"/>
    <cellStyle name="Input 3 2 5 2 3" xfId="20909"/>
    <cellStyle name="Input 3 2 5 2 3 2" xfId="30589"/>
    <cellStyle name="Input 3 2 5 2 4" xfId="21545"/>
    <cellStyle name="Input 3 2 5 2 4 2" xfId="31225"/>
    <cellStyle name="Input 3 2 5 2 5" xfId="26404"/>
    <cellStyle name="Input 3 2 5 2 6" xfId="26267"/>
    <cellStyle name="Input 3 2 5 3" xfId="17871"/>
    <cellStyle name="Input 3 2 5 3 2" xfId="23431"/>
    <cellStyle name="Input 3 2 5 3 2 2" xfId="33111"/>
    <cellStyle name="Input 3 2 5 3 3" xfId="24281"/>
    <cellStyle name="Input 3 2 5 3 3 2" xfId="33961"/>
    <cellStyle name="Input 3 2 5 3 4" xfId="19692"/>
    <cellStyle name="Input 3 2 5 3 4 2" xfId="29372"/>
    <cellStyle name="Input 3 2 5 3 5" xfId="27555"/>
    <cellStyle name="Input 3 2 5 4" xfId="21926"/>
    <cellStyle name="Input 3 2 5 4 2" xfId="31606"/>
    <cellStyle name="Input 3 2 5 5" xfId="19367"/>
    <cellStyle name="Input 3 2 5 5 2" xfId="29047"/>
    <cellStyle name="Input 3 2 5 6" xfId="20482"/>
    <cellStyle name="Input 3 2 5 6 2" xfId="30162"/>
    <cellStyle name="Input 3 2 5 7" xfId="26003"/>
    <cellStyle name="Input 3 2 6" xfId="17188"/>
    <cellStyle name="Input 3 2 6 2" xfId="22741"/>
    <cellStyle name="Input 3 2 6 2 2" xfId="32421"/>
    <cellStyle name="Input 3 2 6 3" xfId="19793"/>
    <cellStyle name="Input 3 2 6 3 2" xfId="29473"/>
    <cellStyle name="Input 3 2 6 4" xfId="24491"/>
    <cellStyle name="Input 3 2 6 4 2" xfId="34171"/>
    <cellStyle name="Input 3 2 6 5" xfId="26707"/>
    <cellStyle name="Input 3 2 6 6" xfId="26372"/>
    <cellStyle name="Input 3 2 7" xfId="17281"/>
    <cellStyle name="Input 3 2 7 2" xfId="22841"/>
    <cellStyle name="Input 3 2 7 2 2" xfId="32521"/>
    <cellStyle name="Input 3 2 7 3" xfId="21500"/>
    <cellStyle name="Input 3 2 7 3 2" xfId="31180"/>
    <cellStyle name="Input 3 2 7 4" xfId="22807"/>
    <cellStyle name="Input 3 2 7 4 2" xfId="32487"/>
    <cellStyle name="Input 3 2 7 5" xfId="27189"/>
    <cellStyle name="Input 3 2 8" xfId="21647"/>
    <cellStyle name="Input 3 2 8 2" xfId="31327"/>
    <cellStyle name="Input 3 2 9" xfId="20527"/>
    <cellStyle name="Input 3 2 9 2" xfId="30207"/>
    <cellStyle name="Input 3 3" xfId="15993"/>
    <cellStyle name="Input 3 3 10" xfId="26280"/>
    <cellStyle name="Input 3 3 2" xfId="16265"/>
    <cellStyle name="Input 3 3 2 2" xfId="16736"/>
    <cellStyle name="Input 3 3 2 2 2" xfId="17606"/>
    <cellStyle name="Input 3 3 2 2 2 2" xfId="23166"/>
    <cellStyle name="Input 3 3 2 2 2 2 2" xfId="32846"/>
    <cellStyle name="Input 3 3 2 2 2 3" xfId="18764"/>
    <cellStyle name="Input 3 3 2 2 2 3 2" xfId="28444"/>
    <cellStyle name="Input 3 3 2 2 2 4" xfId="24498"/>
    <cellStyle name="Input 3 3 2 2 2 4 2" xfId="34178"/>
    <cellStyle name="Input 3 3 2 2 2 5" xfId="27088"/>
    <cellStyle name="Input 3 3 2 2 2 6" xfId="27290"/>
    <cellStyle name="Input 3 3 2 2 3" xfId="18287"/>
    <cellStyle name="Input 3 3 2 2 3 2" xfId="23847"/>
    <cellStyle name="Input 3 3 2 2 3 2 2" xfId="33527"/>
    <cellStyle name="Input 3 3 2 2 3 3" xfId="24114"/>
    <cellStyle name="Input 3 3 2 2 3 3 2" xfId="33794"/>
    <cellStyle name="Input 3 3 2 2 3 4" xfId="19036"/>
    <cellStyle name="Input 3 3 2 2 3 4 2" xfId="28716"/>
    <cellStyle name="Input 3 3 2 2 3 5" xfId="27971"/>
    <cellStyle name="Input 3 3 2 2 4" xfId="22342"/>
    <cellStyle name="Input 3 3 2 2 4 2" xfId="32022"/>
    <cellStyle name="Input 3 3 2 2 5" xfId="24473"/>
    <cellStyle name="Input 3 3 2 2 5 2" xfId="34153"/>
    <cellStyle name="Input 3 3 2 2 6" xfId="21365"/>
    <cellStyle name="Input 3 3 2 2 6 2" xfId="31045"/>
    <cellStyle name="Input 3 3 2 2 7" xfId="25749"/>
    <cellStyle name="Input 3 3 2 3" xfId="16602"/>
    <cellStyle name="Input 3 3 2 3 2" xfId="17370"/>
    <cellStyle name="Input 3 3 2 3 2 2" xfId="22930"/>
    <cellStyle name="Input 3 3 2 3 2 2 2" xfId="32610"/>
    <cellStyle name="Input 3 3 2 3 2 3" xfId="20322"/>
    <cellStyle name="Input 3 3 2 3 2 3 2" xfId="30002"/>
    <cellStyle name="Input 3 3 2 3 2 4" xfId="22396"/>
    <cellStyle name="Input 3 3 2 3 2 4 2" xfId="32076"/>
    <cellStyle name="Input 3 3 2 3 2 5" xfId="26852"/>
    <cellStyle name="Input 3 3 2 3 2 6" xfId="25238"/>
    <cellStyle name="Input 3 3 2 3 3" xfId="18051"/>
    <cellStyle name="Input 3 3 2 3 3 2" xfId="23611"/>
    <cellStyle name="Input 3 3 2 3 3 2 2" xfId="33291"/>
    <cellStyle name="Input 3 3 2 3 3 3" xfId="21506"/>
    <cellStyle name="Input 3 3 2 3 3 3 2" xfId="31186"/>
    <cellStyle name="Input 3 3 2 3 3 4" xfId="20214"/>
    <cellStyle name="Input 3 3 2 3 3 4 2" xfId="29894"/>
    <cellStyle name="Input 3 3 2 3 3 5" xfId="27735"/>
    <cellStyle name="Input 3 3 2 3 4" xfId="22106"/>
    <cellStyle name="Input 3 3 2 3 4 2" xfId="31786"/>
    <cellStyle name="Input 3 3 2 3 5" xfId="21128"/>
    <cellStyle name="Input 3 3 2 3 5 2" xfId="30808"/>
    <cellStyle name="Input 3 3 2 3 6" xfId="23903"/>
    <cellStyle name="Input 3 3 2 3 6 2" xfId="33583"/>
    <cellStyle name="Input 3 3 2 3 7" xfId="25692"/>
    <cellStyle name="Input 3 3 2 4" xfId="17246"/>
    <cellStyle name="Input 3 3 2 4 2" xfId="22798"/>
    <cellStyle name="Input 3 3 2 4 2 2" xfId="32478"/>
    <cellStyle name="Input 3 3 2 4 3" xfId="18352"/>
    <cellStyle name="Input 3 3 2 4 3 2" xfId="28032"/>
    <cellStyle name="Input 3 3 2 4 4" xfId="20352"/>
    <cellStyle name="Input 3 3 2 4 4 2" xfId="30032"/>
    <cellStyle name="Input 3 3 2 4 5" xfId="26755"/>
    <cellStyle name="Input 3 3 2 4 6" xfId="25245"/>
    <cellStyle name="Input 3 3 2 5" xfId="17781"/>
    <cellStyle name="Input 3 3 2 5 2" xfId="23341"/>
    <cellStyle name="Input 3 3 2 5 2 2" xfId="33021"/>
    <cellStyle name="Input 3 3 2 5 3" xfId="19477"/>
    <cellStyle name="Input 3 3 2 5 3 2" xfId="29157"/>
    <cellStyle name="Input 3 3 2 5 4" xfId="20560"/>
    <cellStyle name="Input 3 3 2 5 4 2" xfId="30240"/>
    <cellStyle name="Input 3 3 2 5 5" xfId="27465"/>
    <cellStyle name="Input 3 3 2 6" xfId="21836"/>
    <cellStyle name="Input 3 3 2 6 2" xfId="31516"/>
    <cellStyle name="Input 3 3 2 7" xfId="20095"/>
    <cellStyle name="Input 3 3 2 7 2" xfId="29775"/>
    <cellStyle name="Input 3 3 2 8" xfId="24514"/>
    <cellStyle name="Input 3 3 2 8 2" xfId="34194"/>
    <cellStyle name="Input 3 3 2 9" xfId="25343"/>
    <cellStyle name="Input 3 3 3" xfId="16153"/>
    <cellStyle name="Input 3 3 3 2" xfId="17494"/>
    <cellStyle name="Input 3 3 3 2 2" xfId="23054"/>
    <cellStyle name="Input 3 3 3 2 2 2" xfId="32734"/>
    <cellStyle name="Input 3 3 3 2 3" xfId="19940"/>
    <cellStyle name="Input 3 3 3 2 3 2" xfId="29620"/>
    <cellStyle name="Input 3 3 3 2 4" xfId="24714"/>
    <cellStyle name="Input 3 3 3 2 4 2" xfId="34394"/>
    <cellStyle name="Input 3 3 3 2 5" xfId="26976"/>
    <cellStyle name="Input 3 3 3 2 6" xfId="25163"/>
    <cellStyle name="Input 3 3 3 3" xfId="18175"/>
    <cellStyle name="Input 3 3 3 3 2" xfId="23735"/>
    <cellStyle name="Input 3 3 3 3 2 2" xfId="33415"/>
    <cellStyle name="Input 3 3 3 3 3" xfId="24474"/>
    <cellStyle name="Input 3 3 3 3 3 2" xfId="34154"/>
    <cellStyle name="Input 3 3 3 3 4" xfId="24652"/>
    <cellStyle name="Input 3 3 3 3 4 2" xfId="34332"/>
    <cellStyle name="Input 3 3 3 3 5" xfId="27859"/>
    <cellStyle name="Input 3 3 3 4" xfId="22230"/>
    <cellStyle name="Input 3 3 3 4 2" xfId="31910"/>
    <cellStyle name="Input 3 3 3 5" xfId="21422"/>
    <cellStyle name="Input 3 3 3 5 2" xfId="31102"/>
    <cellStyle name="Input 3 3 3 6" xfId="18961"/>
    <cellStyle name="Input 3 3 3 6 2" xfId="28641"/>
    <cellStyle name="Input 3 3 3 7" xfId="26129"/>
    <cellStyle name="Input 3 3 4" xfId="16490"/>
    <cellStyle name="Input 3 3 4 2" xfId="17029"/>
    <cellStyle name="Input 3 3 4 2 2" xfId="22582"/>
    <cellStyle name="Input 3 3 4 2 2 2" xfId="32262"/>
    <cellStyle name="Input 3 3 4 2 3" xfId="19209"/>
    <cellStyle name="Input 3 3 4 2 3 2" xfId="28889"/>
    <cellStyle name="Input 3 3 4 2 4" xfId="19819"/>
    <cellStyle name="Input 3 3 4 2 4 2" xfId="29499"/>
    <cellStyle name="Input 3 3 4 2 5" xfId="26564"/>
    <cellStyle name="Input 3 3 4 2 6" xfId="26153"/>
    <cellStyle name="Input 3 3 4 3" xfId="17939"/>
    <cellStyle name="Input 3 3 4 3 2" xfId="23499"/>
    <cellStyle name="Input 3 3 4 3 2 2" xfId="33179"/>
    <cellStyle name="Input 3 3 4 3 3" xfId="20275"/>
    <cellStyle name="Input 3 3 4 3 3 2" xfId="29955"/>
    <cellStyle name="Input 3 3 4 3 4" xfId="20429"/>
    <cellStyle name="Input 3 3 4 3 4 2" xfId="30109"/>
    <cellStyle name="Input 3 3 4 3 5" xfId="27623"/>
    <cellStyle name="Input 3 3 4 4" xfId="21994"/>
    <cellStyle name="Input 3 3 4 4 2" xfId="31674"/>
    <cellStyle name="Input 3 3 4 5" xfId="24432"/>
    <cellStyle name="Input 3 3 4 5 2" xfId="34112"/>
    <cellStyle name="Input 3 3 4 6" xfId="19272"/>
    <cellStyle name="Input 3 3 4 6 2" xfId="28952"/>
    <cellStyle name="Input 3 3 4 7" xfId="25689"/>
    <cellStyle name="Input 3 3 5" xfId="17065"/>
    <cellStyle name="Input 3 3 5 2" xfId="22618"/>
    <cellStyle name="Input 3 3 5 2 2" xfId="32298"/>
    <cellStyle name="Input 3 3 5 3" xfId="20802"/>
    <cellStyle name="Input 3 3 5 3 2" xfId="30482"/>
    <cellStyle name="Input 3 3 5 4" xfId="24051"/>
    <cellStyle name="Input 3 3 5 4 2" xfId="33731"/>
    <cellStyle name="Input 3 3 5 5" xfId="26597"/>
    <cellStyle name="Input 3 3 5 6" xfId="25676"/>
    <cellStyle name="Input 3 3 6" xfId="17669"/>
    <cellStyle name="Input 3 3 6 2" xfId="23229"/>
    <cellStyle name="Input 3 3 6 2 2" xfId="32909"/>
    <cellStyle name="Input 3 3 6 3" xfId="18649"/>
    <cellStyle name="Input 3 3 6 3 2" xfId="28329"/>
    <cellStyle name="Input 3 3 6 4" xfId="18518"/>
    <cellStyle name="Input 3 3 6 4 2" xfId="28198"/>
    <cellStyle name="Input 3 3 6 5" xfId="27353"/>
    <cellStyle name="Input 3 3 7" xfId="21720"/>
    <cellStyle name="Input 3 3 7 2" xfId="31400"/>
    <cellStyle name="Input 3 3 8" xfId="24330"/>
    <cellStyle name="Input 3 3 8 2" xfId="34010"/>
    <cellStyle name="Input 3 3 9" xfId="24506"/>
    <cellStyle name="Input 3 3 9 2" xfId="34186"/>
    <cellStyle name="Input 3 4" xfId="16388"/>
    <cellStyle name="Input 3 4 2" xfId="16914"/>
    <cellStyle name="Input 3 4 2 2" xfId="22467"/>
    <cellStyle name="Input 3 4 2 2 2" xfId="32147"/>
    <cellStyle name="Input 3 4 2 3" xfId="19864"/>
    <cellStyle name="Input 3 4 2 3 2" xfId="29544"/>
    <cellStyle name="Input 3 4 2 4" xfId="20450"/>
    <cellStyle name="Input 3 4 2 4 2" xfId="30130"/>
    <cellStyle name="Input 3 4 2 5" xfId="26449"/>
    <cellStyle name="Input 3 4 2 6" xfId="25755"/>
    <cellStyle name="Input 3 4 3" xfId="17837"/>
    <cellStyle name="Input 3 4 3 2" xfId="23397"/>
    <cellStyle name="Input 3 4 3 2 2" xfId="33077"/>
    <cellStyle name="Input 3 4 3 3" xfId="19546"/>
    <cellStyle name="Input 3 4 3 3 2" xfId="29226"/>
    <cellStyle name="Input 3 4 3 4" xfId="24736"/>
    <cellStyle name="Input 3 4 3 4 2" xfId="34416"/>
    <cellStyle name="Input 3 4 3 5" xfId="27521"/>
    <cellStyle name="Input 3 4 4" xfId="21892"/>
    <cellStyle name="Input 3 4 4 2" xfId="31572"/>
    <cellStyle name="Input 3 4 5" xfId="21216"/>
    <cellStyle name="Input 3 4 5 2" xfId="30896"/>
    <cellStyle name="Input 3 4 6" xfId="20336"/>
    <cellStyle name="Input 3 4 6 2" xfId="30016"/>
    <cellStyle name="Input 3 4 7" xfId="26022"/>
    <cellStyle name="Input 3 5" xfId="24052"/>
    <cellStyle name="Input 3 5 2" xfId="33732"/>
    <cellStyle name="Input 4" xfId="299"/>
    <cellStyle name="Input 4 2" xfId="15955"/>
    <cellStyle name="Input 4 2 10" xfId="21284"/>
    <cellStyle name="Input 4 2 10 2" xfId="30964"/>
    <cellStyle name="Input 4 2 11" xfId="25913"/>
    <cellStyle name="Input 4 2 2" xfId="16047"/>
    <cellStyle name="Input 4 2 2 2" xfId="16236"/>
    <cellStyle name="Input 4 2 2 2 2" xfId="17577"/>
    <cellStyle name="Input 4 2 2 2 2 2" xfId="23137"/>
    <cellStyle name="Input 4 2 2 2 2 2 2" xfId="32817"/>
    <cellStyle name="Input 4 2 2 2 2 3" xfId="20701"/>
    <cellStyle name="Input 4 2 2 2 2 3 2" xfId="30381"/>
    <cellStyle name="Input 4 2 2 2 2 4" xfId="21404"/>
    <cellStyle name="Input 4 2 2 2 2 4 2" xfId="31084"/>
    <cellStyle name="Input 4 2 2 2 2 5" xfId="27059"/>
    <cellStyle name="Input 4 2 2 2 2 6" xfId="27261"/>
    <cellStyle name="Input 4 2 2 2 3" xfId="18258"/>
    <cellStyle name="Input 4 2 2 2 3 2" xfId="23818"/>
    <cellStyle name="Input 4 2 2 2 3 2 2" xfId="33498"/>
    <cellStyle name="Input 4 2 2 2 3 3" xfId="23949"/>
    <cellStyle name="Input 4 2 2 2 3 3 2" xfId="33629"/>
    <cellStyle name="Input 4 2 2 2 3 4" xfId="24931"/>
    <cellStyle name="Input 4 2 2 2 3 4 2" xfId="34611"/>
    <cellStyle name="Input 4 2 2 2 3 5" xfId="27942"/>
    <cellStyle name="Input 4 2 2 2 4" xfId="22313"/>
    <cellStyle name="Input 4 2 2 2 4 2" xfId="31993"/>
    <cellStyle name="Input 4 2 2 2 5" xfId="21133"/>
    <cellStyle name="Input 4 2 2 2 5 2" xfId="30813"/>
    <cellStyle name="Input 4 2 2 2 6" xfId="19918"/>
    <cellStyle name="Input 4 2 2 2 6 2" xfId="29598"/>
    <cellStyle name="Input 4 2 2 2 7" xfId="25336"/>
    <cellStyle name="Input 4 2 2 3" xfId="16573"/>
    <cellStyle name="Input 4 2 2 3 2" xfId="17341"/>
    <cellStyle name="Input 4 2 2 3 2 2" xfId="22901"/>
    <cellStyle name="Input 4 2 2 3 2 2 2" xfId="32581"/>
    <cellStyle name="Input 4 2 2 3 2 3" xfId="20544"/>
    <cellStyle name="Input 4 2 2 3 2 3 2" xfId="30224"/>
    <cellStyle name="Input 4 2 2 3 2 4" xfId="20106"/>
    <cellStyle name="Input 4 2 2 3 2 4 2" xfId="29786"/>
    <cellStyle name="Input 4 2 2 3 2 5" xfId="26823"/>
    <cellStyle name="Input 4 2 2 3 2 6" xfId="25254"/>
    <cellStyle name="Input 4 2 2 3 3" xfId="18022"/>
    <cellStyle name="Input 4 2 2 3 3 2" xfId="23582"/>
    <cellStyle name="Input 4 2 2 3 3 2 2" xfId="33262"/>
    <cellStyle name="Input 4 2 2 3 3 3" xfId="24487"/>
    <cellStyle name="Input 4 2 2 3 3 3 2" xfId="34167"/>
    <cellStyle name="Input 4 2 2 3 3 4" xfId="24606"/>
    <cellStyle name="Input 4 2 2 3 3 4 2" xfId="34286"/>
    <cellStyle name="Input 4 2 2 3 3 5" xfId="27706"/>
    <cellStyle name="Input 4 2 2 3 4" xfId="22077"/>
    <cellStyle name="Input 4 2 2 3 4 2" xfId="31757"/>
    <cellStyle name="Input 4 2 2 3 5" xfId="20100"/>
    <cellStyle name="Input 4 2 2 3 5 2" xfId="29780"/>
    <cellStyle name="Input 4 2 2 3 6" xfId="20234"/>
    <cellStyle name="Input 4 2 2 3 6 2" xfId="29914"/>
    <cellStyle name="Input 4 2 2 3 7" xfId="25955"/>
    <cellStyle name="Input 4 2 2 4" xfId="17274"/>
    <cellStyle name="Input 4 2 2 4 2" xfId="22834"/>
    <cellStyle name="Input 4 2 2 4 2 2" xfId="32514"/>
    <cellStyle name="Input 4 2 2 4 3" xfId="20538"/>
    <cellStyle name="Input 4 2 2 4 3 2" xfId="30218"/>
    <cellStyle name="Input 4 2 2 4 4" xfId="18624"/>
    <cellStyle name="Input 4 2 2 4 4 2" xfId="28304"/>
    <cellStyle name="Input 4 2 2 4 5" xfId="26771"/>
    <cellStyle name="Input 4 2 2 4 6" xfId="27158"/>
    <cellStyle name="Input 4 2 2 5" xfId="17752"/>
    <cellStyle name="Input 4 2 2 5 2" xfId="23312"/>
    <cellStyle name="Input 4 2 2 5 2 2" xfId="32992"/>
    <cellStyle name="Input 4 2 2 5 3" xfId="23918"/>
    <cellStyle name="Input 4 2 2 5 3 2" xfId="33598"/>
    <cellStyle name="Input 4 2 2 5 4" xfId="19246"/>
    <cellStyle name="Input 4 2 2 5 4 2" xfId="28926"/>
    <cellStyle name="Input 4 2 2 5 5" xfId="27436"/>
    <cellStyle name="Input 4 2 2 6" xfId="21805"/>
    <cellStyle name="Input 4 2 2 6 2" xfId="31485"/>
    <cellStyle name="Input 4 2 2 7" xfId="19345"/>
    <cellStyle name="Input 4 2 2 7 2" xfId="29025"/>
    <cellStyle name="Input 4 2 2 8" xfId="21443"/>
    <cellStyle name="Input 4 2 2 8 2" xfId="31123"/>
    <cellStyle name="Input 4 2 2 9" xfId="25886"/>
    <cellStyle name="Input 4 2 3" xfId="16116"/>
    <cellStyle name="Input 4 2 3 2" xfId="16662"/>
    <cellStyle name="Input 4 2 3 2 2" xfId="17464"/>
    <cellStyle name="Input 4 2 3 2 2 2" xfId="23024"/>
    <cellStyle name="Input 4 2 3 2 2 2 2" xfId="32704"/>
    <cellStyle name="Input 4 2 3 2 2 3" xfId="21270"/>
    <cellStyle name="Input 4 2 3 2 2 3 2" xfId="30950"/>
    <cellStyle name="Input 4 2 3 2 2 4" xfId="21685"/>
    <cellStyle name="Input 4 2 3 2 2 4 2" xfId="31365"/>
    <cellStyle name="Input 4 2 3 2 2 5" xfId="26946"/>
    <cellStyle name="Input 4 2 3 2 2 6" xfId="25078"/>
    <cellStyle name="Input 4 2 3 2 3" xfId="18145"/>
    <cellStyle name="Input 4 2 3 2 3 2" xfId="23705"/>
    <cellStyle name="Input 4 2 3 2 3 2 2" xfId="33385"/>
    <cellStyle name="Input 4 2 3 2 3 3" xfId="24229"/>
    <cellStyle name="Input 4 2 3 2 3 3 2" xfId="33909"/>
    <cellStyle name="Input 4 2 3 2 3 4" xfId="24866"/>
    <cellStyle name="Input 4 2 3 2 3 4 2" xfId="34546"/>
    <cellStyle name="Input 4 2 3 2 3 5" xfId="27829"/>
    <cellStyle name="Input 4 2 3 2 4" xfId="22200"/>
    <cellStyle name="Input 4 2 3 2 4 2" xfId="31880"/>
    <cellStyle name="Input 4 2 3 2 5" xfId="23946"/>
    <cellStyle name="Input 4 2 3 2 5 2" xfId="33626"/>
    <cellStyle name="Input 4 2 3 2 6" xfId="24937"/>
    <cellStyle name="Input 4 2 3 2 6 2" xfId="34617"/>
    <cellStyle name="Input 4 2 3 2 7" xfId="25569"/>
    <cellStyle name="Input 4 2 3 3" xfId="16460"/>
    <cellStyle name="Input 4 2 3 3 2" xfId="17128"/>
    <cellStyle name="Input 4 2 3 3 2 2" xfId="22681"/>
    <cellStyle name="Input 4 2 3 3 2 2 2" xfId="32361"/>
    <cellStyle name="Input 4 2 3 3 2 3" xfId="21161"/>
    <cellStyle name="Input 4 2 3 3 2 3 2" xfId="30841"/>
    <cellStyle name="Input 4 2 3 3 2 4" xfId="20273"/>
    <cellStyle name="Input 4 2 3 3 2 4 2" xfId="29953"/>
    <cellStyle name="Input 4 2 3 3 2 5" xfId="26654"/>
    <cellStyle name="Input 4 2 3 3 2 6" xfId="25155"/>
    <cellStyle name="Input 4 2 3 3 3" xfId="17909"/>
    <cellStyle name="Input 4 2 3 3 3 2" xfId="23469"/>
    <cellStyle name="Input 4 2 3 3 3 2 2" xfId="33149"/>
    <cellStyle name="Input 4 2 3 3 3 3" xfId="18499"/>
    <cellStyle name="Input 4 2 3 3 3 3 2" xfId="28179"/>
    <cellStyle name="Input 4 2 3 3 3 4" xfId="24241"/>
    <cellStyle name="Input 4 2 3 3 3 4 2" xfId="33921"/>
    <cellStyle name="Input 4 2 3 3 3 5" xfId="27593"/>
    <cellStyle name="Input 4 2 3 3 4" xfId="21964"/>
    <cellStyle name="Input 4 2 3 3 4 2" xfId="31644"/>
    <cellStyle name="Input 4 2 3 3 5" xfId="19082"/>
    <cellStyle name="Input 4 2 3 3 5 2" xfId="28762"/>
    <cellStyle name="Input 4 2 3 3 6" xfId="20599"/>
    <cellStyle name="Input 4 2 3 3 6 2" xfId="30279"/>
    <cellStyle name="Input 4 2 3 3 7" xfId="25357"/>
    <cellStyle name="Input 4 2 3 4" xfId="17160"/>
    <cellStyle name="Input 4 2 3 4 2" xfId="22713"/>
    <cellStyle name="Input 4 2 3 4 2 2" xfId="32393"/>
    <cellStyle name="Input 4 2 3 4 3" xfId="20525"/>
    <cellStyle name="Input 4 2 3 4 3 2" xfId="30205"/>
    <cellStyle name="Input 4 2 3 4 4" xfId="20652"/>
    <cellStyle name="Input 4 2 3 4 4 2" xfId="30332"/>
    <cellStyle name="Input 4 2 3 4 5" xfId="26681"/>
    <cellStyle name="Input 4 2 3 4 6" xfId="26378"/>
    <cellStyle name="Input 4 2 3 5" xfId="17154"/>
    <cellStyle name="Input 4 2 3 5 2" xfId="22707"/>
    <cellStyle name="Input 4 2 3 5 2 2" xfId="32387"/>
    <cellStyle name="Input 4 2 3 5 3" xfId="20376"/>
    <cellStyle name="Input 4 2 3 5 3 2" xfId="30056"/>
    <cellStyle name="Input 4 2 3 5 4" xfId="18809"/>
    <cellStyle name="Input 4 2 3 5 4 2" xfId="28489"/>
    <cellStyle name="Input 4 2 3 5 5" xfId="27194"/>
    <cellStyle name="Input 4 2 3 6" xfId="21686"/>
    <cellStyle name="Input 4 2 3 6 2" xfId="31366"/>
    <cellStyle name="Input 4 2 3 7" xfId="18959"/>
    <cellStyle name="Input 4 2 3 7 2" xfId="28639"/>
    <cellStyle name="Input 4 2 3 8" xfId="19804"/>
    <cellStyle name="Input 4 2 3 8 2" xfId="29484"/>
    <cellStyle name="Input 4 2 3 9" xfId="25394"/>
    <cellStyle name="Input 4 2 4" xfId="16084"/>
    <cellStyle name="Input 4 2 4 2" xfId="17432"/>
    <cellStyle name="Input 4 2 4 2 2" xfId="22992"/>
    <cellStyle name="Input 4 2 4 2 2 2" xfId="32672"/>
    <cellStyle name="Input 4 2 4 2 3" xfId="20359"/>
    <cellStyle name="Input 4 2 4 2 3 2" xfId="30039"/>
    <cellStyle name="Input 4 2 4 2 4" xfId="24004"/>
    <cellStyle name="Input 4 2 4 2 4 2" xfId="33684"/>
    <cellStyle name="Input 4 2 4 2 5" xfId="26914"/>
    <cellStyle name="Input 4 2 4 2 6" xfId="25137"/>
    <cellStyle name="Input 4 2 4 3" xfId="18113"/>
    <cellStyle name="Input 4 2 4 3 2" xfId="23673"/>
    <cellStyle name="Input 4 2 4 3 2 2" xfId="33353"/>
    <cellStyle name="Input 4 2 4 3 3" xfId="24112"/>
    <cellStyle name="Input 4 2 4 3 3 2" xfId="33792"/>
    <cellStyle name="Input 4 2 4 3 4" xfId="20671"/>
    <cellStyle name="Input 4 2 4 3 4 2" xfId="30351"/>
    <cellStyle name="Input 4 2 4 3 5" xfId="27797"/>
    <cellStyle name="Input 4 2 4 4" xfId="22168"/>
    <cellStyle name="Input 4 2 4 4 2" xfId="31848"/>
    <cellStyle name="Input 4 2 4 5" xfId="24081"/>
    <cellStyle name="Input 4 2 4 5 2" xfId="33761"/>
    <cellStyle name="Input 4 2 4 6" xfId="19404"/>
    <cellStyle name="Input 4 2 4 6 2" xfId="29084"/>
    <cellStyle name="Input 4 2 4 7" xfId="25573"/>
    <cellStyle name="Input 4 2 5" xfId="16428"/>
    <cellStyle name="Input 4 2 5 2" xfId="16905"/>
    <cellStyle name="Input 4 2 5 2 2" xfId="22458"/>
    <cellStyle name="Input 4 2 5 2 2 2" xfId="32138"/>
    <cellStyle name="Input 4 2 5 2 3" xfId="21390"/>
    <cellStyle name="Input 4 2 5 2 3 2" xfId="31070"/>
    <cellStyle name="Input 4 2 5 2 4" xfId="24016"/>
    <cellStyle name="Input 4 2 5 2 4 2" xfId="33696"/>
    <cellStyle name="Input 4 2 5 2 5" xfId="26440"/>
    <cellStyle name="Input 4 2 5 2 6" xfId="25489"/>
    <cellStyle name="Input 4 2 5 3" xfId="17877"/>
    <cellStyle name="Input 4 2 5 3 2" xfId="23437"/>
    <cellStyle name="Input 4 2 5 3 2 2" xfId="33117"/>
    <cellStyle name="Input 4 2 5 3 3" xfId="21351"/>
    <cellStyle name="Input 4 2 5 3 3 2" xfId="31031"/>
    <cellStyle name="Input 4 2 5 3 4" xfId="18948"/>
    <cellStyle name="Input 4 2 5 3 4 2" xfId="28628"/>
    <cellStyle name="Input 4 2 5 3 5" xfId="27561"/>
    <cellStyle name="Input 4 2 5 4" xfId="21932"/>
    <cellStyle name="Input 4 2 5 4 2" xfId="31612"/>
    <cellStyle name="Input 4 2 5 5" xfId="20584"/>
    <cellStyle name="Input 4 2 5 5 2" xfId="30264"/>
    <cellStyle name="Input 4 2 5 6" xfId="18994"/>
    <cellStyle name="Input 4 2 5 6 2" xfId="28674"/>
    <cellStyle name="Input 4 2 5 7" xfId="25463"/>
    <cellStyle name="Input 4 2 6" xfId="17083"/>
    <cellStyle name="Input 4 2 6 2" xfId="22636"/>
    <cellStyle name="Input 4 2 6 2 2" xfId="32316"/>
    <cellStyle name="Input 4 2 6 3" xfId="19433"/>
    <cellStyle name="Input 4 2 6 3 2" xfId="29113"/>
    <cellStyle name="Input 4 2 6 4" xfId="20838"/>
    <cellStyle name="Input 4 2 6 4 2" xfId="30518"/>
    <cellStyle name="Input 4 2 6 5" xfId="26612"/>
    <cellStyle name="Input 4 2 6 6" xfId="26295"/>
    <cellStyle name="Input 4 2 7" xfId="17071"/>
    <cellStyle name="Input 4 2 7 2" xfId="22624"/>
    <cellStyle name="Input 4 2 7 2 2" xfId="32304"/>
    <cellStyle name="Input 4 2 7 3" xfId="21410"/>
    <cellStyle name="Input 4 2 7 3 2" xfId="31090"/>
    <cellStyle name="Input 4 2 7 4" xfId="18560"/>
    <cellStyle name="Input 4 2 7 4 2" xfId="28240"/>
    <cellStyle name="Input 4 2 7 5" xfId="25589"/>
    <cellStyle name="Input 4 2 8" xfId="21653"/>
    <cellStyle name="Input 4 2 8 2" xfId="31333"/>
    <cellStyle name="Input 4 2 9" xfId="21007"/>
    <cellStyle name="Input 4 2 9 2" xfId="30687"/>
    <cellStyle name="Input 4 3" xfId="16000"/>
    <cellStyle name="Input 4 3 10" xfId="25202"/>
    <cellStyle name="Input 4 3 2" xfId="16272"/>
    <cellStyle name="Input 4 3 2 2" xfId="16743"/>
    <cellStyle name="Input 4 3 2 2 2" xfId="17613"/>
    <cellStyle name="Input 4 3 2 2 2 2" xfId="23173"/>
    <cellStyle name="Input 4 3 2 2 2 2 2" xfId="32853"/>
    <cellStyle name="Input 4 3 2 2 2 3" xfId="21444"/>
    <cellStyle name="Input 4 3 2 2 2 3 2" xfId="31124"/>
    <cellStyle name="Input 4 3 2 2 2 4" xfId="18901"/>
    <cellStyle name="Input 4 3 2 2 2 4 2" xfId="28581"/>
    <cellStyle name="Input 4 3 2 2 2 5" xfId="27095"/>
    <cellStyle name="Input 4 3 2 2 2 6" xfId="27297"/>
    <cellStyle name="Input 4 3 2 2 3" xfId="18294"/>
    <cellStyle name="Input 4 3 2 2 3 2" xfId="23854"/>
    <cellStyle name="Input 4 3 2 2 3 2 2" xfId="33534"/>
    <cellStyle name="Input 4 3 2 2 3 3" xfId="24244"/>
    <cellStyle name="Input 4 3 2 2 3 3 2" xfId="33924"/>
    <cellStyle name="Input 4 3 2 2 3 4" xfId="24913"/>
    <cellStyle name="Input 4 3 2 2 3 4 2" xfId="34593"/>
    <cellStyle name="Input 4 3 2 2 3 5" xfId="27978"/>
    <cellStyle name="Input 4 3 2 2 4" xfId="22349"/>
    <cellStyle name="Input 4 3 2 2 4 2" xfId="32029"/>
    <cellStyle name="Input 4 3 2 2 5" xfId="21502"/>
    <cellStyle name="Input 4 3 2 2 5 2" xfId="31182"/>
    <cellStyle name="Input 4 3 2 2 6" xfId="21426"/>
    <cellStyle name="Input 4 3 2 2 6 2" xfId="31106"/>
    <cellStyle name="Input 4 3 2 2 7" xfId="25792"/>
    <cellStyle name="Input 4 3 2 3" xfId="16609"/>
    <cellStyle name="Input 4 3 2 3 2" xfId="17377"/>
    <cellStyle name="Input 4 3 2 3 2 2" xfId="22937"/>
    <cellStyle name="Input 4 3 2 3 2 2 2" xfId="32617"/>
    <cellStyle name="Input 4 3 2 3 2 3" xfId="19291"/>
    <cellStyle name="Input 4 3 2 3 2 3 2" xfId="28971"/>
    <cellStyle name="Input 4 3 2 3 2 4" xfId="18703"/>
    <cellStyle name="Input 4 3 2 3 2 4 2" xfId="28383"/>
    <cellStyle name="Input 4 3 2 3 2 5" xfId="26859"/>
    <cellStyle name="Input 4 3 2 3 2 6" xfId="25237"/>
    <cellStyle name="Input 4 3 2 3 3" xfId="18058"/>
    <cellStyle name="Input 4 3 2 3 3 2" xfId="23618"/>
    <cellStyle name="Input 4 3 2 3 3 2 2" xfId="33298"/>
    <cellStyle name="Input 4 3 2 3 3 3" xfId="20941"/>
    <cellStyle name="Input 4 3 2 3 3 3 2" xfId="30621"/>
    <cellStyle name="Input 4 3 2 3 3 4" xfId="21129"/>
    <cellStyle name="Input 4 3 2 3 3 4 2" xfId="30809"/>
    <cellStyle name="Input 4 3 2 3 3 5" xfId="27742"/>
    <cellStyle name="Input 4 3 2 3 4" xfId="22113"/>
    <cellStyle name="Input 4 3 2 3 4 2" xfId="31793"/>
    <cellStyle name="Input 4 3 2 3 5" xfId="19938"/>
    <cellStyle name="Input 4 3 2 3 5 2" xfId="29618"/>
    <cellStyle name="Input 4 3 2 3 6" xfId="20650"/>
    <cellStyle name="Input 4 3 2 3 6 2" xfId="30330"/>
    <cellStyle name="Input 4 3 2 3 7" xfId="25531"/>
    <cellStyle name="Input 4 3 2 4" xfId="17277"/>
    <cellStyle name="Input 4 3 2 4 2" xfId="22837"/>
    <cellStyle name="Input 4 3 2 4 2 2" xfId="32517"/>
    <cellStyle name="Input 4 3 2 4 3" xfId="21516"/>
    <cellStyle name="Input 4 3 2 4 3 2" xfId="31196"/>
    <cellStyle name="Input 4 3 2 4 4" xfId="24164"/>
    <cellStyle name="Input 4 3 2 4 4 2" xfId="33844"/>
    <cellStyle name="Input 4 3 2 4 5" xfId="26774"/>
    <cellStyle name="Input 4 3 2 4 6" xfId="26357"/>
    <cellStyle name="Input 4 3 2 5" xfId="17788"/>
    <cellStyle name="Input 4 3 2 5 2" xfId="23348"/>
    <cellStyle name="Input 4 3 2 5 2 2" xfId="33028"/>
    <cellStyle name="Input 4 3 2 5 3" xfId="24353"/>
    <cellStyle name="Input 4 3 2 5 3 2" xfId="34033"/>
    <cellStyle name="Input 4 3 2 5 4" xfId="18942"/>
    <cellStyle name="Input 4 3 2 5 4 2" xfId="28622"/>
    <cellStyle name="Input 4 3 2 5 5" xfId="27472"/>
    <cellStyle name="Input 4 3 2 6" xfId="21843"/>
    <cellStyle name="Input 4 3 2 6 2" xfId="31523"/>
    <cellStyle name="Input 4 3 2 7" xfId="19150"/>
    <cellStyle name="Input 4 3 2 7 2" xfId="28830"/>
    <cellStyle name="Input 4 3 2 8" xfId="18765"/>
    <cellStyle name="Input 4 3 2 8 2" xfId="28445"/>
    <cellStyle name="Input 4 3 2 9" xfId="25625"/>
    <cellStyle name="Input 4 3 3" xfId="16161"/>
    <cellStyle name="Input 4 3 3 2" xfId="17502"/>
    <cellStyle name="Input 4 3 3 2 2" xfId="23062"/>
    <cellStyle name="Input 4 3 3 2 2 2" xfId="32742"/>
    <cellStyle name="Input 4 3 3 2 3" xfId="19731"/>
    <cellStyle name="Input 4 3 3 2 3 2" xfId="29411"/>
    <cellStyle name="Input 4 3 3 2 4" xfId="24975"/>
    <cellStyle name="Input 4 3 3 2 4 2" xfId="34655"/>
    <cellStyle name="Input 4 3 3 2 5" xfId="26984"/>
    <cellStyle name="Input 4 3 3 2 6" xfId="25220"/>
    <cellStyle name="Input 4 3 3 3" xfId="18183"/>
    <cellStyle name="Input 4 3 3 3 2" xfId="23743"/>
    <cellStyle name="Input 4 3 3 3 2 2" xfId="33423"/>
    <cellStyle name="Input 4 3 3 3 3" xfId="24082"/>
    <cellStyle name="Input 4 3 3 3 3 2" xfId="33762"/>
    <cellStyle name="Input 4 3 3 3 4" xfId="25026"/>
    <cellStyle name="Input 4 3 3 3 4 2" xfId="34706"/>
    <cellStyle name="Input 4 3 3 3 5" xfId="27867"/>
    <cellStyle name="Input 4 3 3 4" xfId="22238"/>
    <cellStyle name="Input 4 3 3 4 2" xfId="31918"/>
    <cellStyle name="Input 4 3 3 5" xfId="19723"/>
    <cellStyle name="Input 4 3 3 5 2" xfId="29403"/>
    <cellStyle name="Input 4 3 3 6" xfId="20653"/>
    <cellStyle name="Input 4 3 3 6 2" xfId="30333"/>
    <cellStyle name="Input 4 3 3 7" xfId="26099"/>
    <cellStyle name="Input 4 3 4" xfId="16498"/>
    <cellStyle name="Input 4 3 4 2" xfId="16886"/>
    <cellStyle name="Input 4 3 4 2 2" xfId="22439"/>
    <cellStyle name="Input 4 3 4 2 2 2" xfId="32119"/>
    <cellStyle name="Input 4 3 4 2 3" xfId="21301"/>
    <cellStyle name="Input 4 3 4 2 3 2" xfId="30981"/>
    <cellStyle name="Input 4 3 4 2 4" xfId="20706"/>
    <cellStyle name="Input 4 3 4 2 4 2" xfId="30386"/>
    <cellStyle name="Input 4 3 4 2 5" xfId="26421"/>
    <cellStyle name="Input 4 3 4 2 6" xfId="25864"/>
    <cellStyle name="Input 4 3 4 3" xfId="17947"/>
    <cellStyle name="Input 4 3 4 3 2" xfId="23507"/>
    <cellStyle name="Input 4 3 4 3 2 2" xfId="33187"/>
    <cellStyle name="Input 4 3 4 3 3" xfId="20675"/>
    <cellStyle name="Input 4 3 4 3 3 2" xfId="30355"/>
    <cellStyle name="Input 4 3 4 3 4" xfId="19642"/>
    <cellStyle name="Input 4 3 4 3 4 2" xfId="29322"/>
    <cellStyle name="Input 4 3 4 3 5" xfId="27631"/>
    <cellStyle name="Input 4 3 4 4" xfId="22002"/>
    <cellStyle name="Input 4 3 4 4 2" xfId="31682"/>
    <cellStyle name="Input 4 3 4 5" xfId="19737"/>
    <cellStyle name="Input 4 3 4 5 2" xfId="29417"/>
    <cellStyle name="Input 4 3 4 6" xfId="20062"/>
    <cellStyle name="Input 4 3 4 6 2" xfId="29742"/>
    <cellStyle name="Input 4 3 4 7" xfId="26044"/>
    <cellStyle name="Input 4 3 5" xfId="17200"/>
    <cellStyle name="Input 4 3 5 2" xfId="22753"/>
    <cellStyle name="Input 4 3 5 2 2" xfId="32433"/>
    <cellStyle name="Input 4 3 5 3" xfId="18791"/>
    <cellStyle name="Input 4 3 5 3 2" xfId="28471"/>
    <cellStyle name="Input 4 3 5 4" xfId="20730"/>
    <cellStyle name="Input 4 3 5 4 2" xfId="30410"/>
    <cellStyle name="Input 4 3 5 5" xfId="26717"/>
    <cellStyle name="Input 4 3 5 6" xfId="26360"/>
    <cellStyle name="Input 4 3 6" xfId="17677"/>
    <cellStyle name="Input 4 3 6 2" xfId="23237"/>
    <cellStyle name="Input 4 3 6 2 2" xfId="32917"/>
    <cellStyle name="Input 4 3 6 3" xfId="18784"/>
    <cellStyle name="Input 4 3 6 3 2" xfId="28464"/>
    <cellStyle name="Input 4 3 6 4" xfId="20991"/>
    <cellStyle name="Input 4 3 6 4 2" xfId="30671"/>
    <cellStyle name="Input 4 3 6 5" xfId="27361"/>
    <cellStyle name="Input 4 3 7" xfId="21728"/>
    <cellStyle name="Input 4 3 7 2" xfId="31408"/>
    <cellStyle name="Input 4 3 8" xfId="24301"/>
    <cellStyle name="Input 4 3 8 2" xfId="33981"/>
    <cellStyle name="Input 4 3 9" xfId="20892"/>
    <cellStyle name="Input 4 3 9 2" xfId="30572"/>
    <cellStyle name="Input 4 4" xfId="16394"/>
    <cellStyle name="Input 4 4 2" xfId="16858"/>
    <cellStyle name="Input 4 4 2 2" xfId="22411"/>
    <cellStyle name="Input 4 4 2 2 2" xfId="32091"/>
    <cellStyle name="Input 4 4 2 3" xfId="20980"/>
    <cellStyle name="Input 4 4 2 3 2" xfId="30660"/>
    <cellStyle name="Input 4 4 2 4" xfId="20170"/>
    <cellStyle name="Input 4 4 2 4 2" xfId="29850"/>
    <cellStyle name="Input 4 4 2 5" xfId="26393"/>
    <cellStyle name="Input 4 4 2 6" xfId="25655"/>
    <cellStyle name="Input 4 4 3" xfId="17843"/>
    <cellStyle name="Input 4 4 3 2" xfId="23403"/>
    <cellStyle name="Input 4 4 3 2 2" xfId="33083"/>
    <cellStyle name="Input 4 4 3 3" xfId="18877"/>
    <cellStyle name="Input 4 4 3 3 2" xfId="28557"/>
    <cellStyle name="Input 4 4 3 4" xfId="24826"/>
    <cellStyle name="Input 4 4 3 4 2" xfId="34506"/>
    <cellStyle name="Input 4 4 3 5" xfId="27527"/>
    <cellStyle name="Input 4 4 4" xfId="21898"/>
    <cellStyle name="Input 4 4 4 2" xfId="31578"/>
    <cellStyle name="Input 4 4 5" xfId="21245"/>
    <cellStyle name="Input 4 4 5 2" xfId="30925"/>
    <cellStyle name="Input 4 4 6" xfId="21188"/>
    <cellStyle name="Input 4 4 6 2" xfId="30868"/>
    <cellStyle name="Input 4 4 7" xfId="25482"/>
    <cellStyle name="Input 4 5" xfId="24409"/>
    <cellStyle name="Input 4 5 2" xfId="34089"/>
    <cellStyle name="Input 5" xfId="792"/>
    <cellStyle name="Input 5 2" xfId="15960"/>
    <cellStyle name="Input 5 2 10" xfId="19916"/>
    <cellStyle name="Input 5 2 10 2" xfId="29596"/>
    <cellStyle name="Input 5 2 11" xfId="25656"/>
    <cellStyle name="Input 5 2 2" xfId="16052"/>
    <cellStyle name="Input 5 2 2 2" xfId="16241"/>
    <cellStyle name="Input 5 2 2 2 2" xfId="17582"/>
    <cellStyle name="Input 5 2 2 2 2 2" xfId="23142"/>
    <cellStyle name="Input 5 2 2 2 2 2 2" xfId="32822"/>
    <cellStyle name="Input 5 2 2 2 2 3" xfId="18828"/>
    <cellStyle name="Input 5 2 2 2 2 3 2" xfId="28508"/>
    <cellStyle name="Input 5 2 2 2 2 4" xfId="20882"/>
    <cellStyle name="Input 5 2 2 2 2 4 2" xfId="30562"/>
    <cellStyle name="Input 5 2 2 2 2 5" xfId="27064"/>
    <cellStyle name="Input 5 2 2 2 2 6" xfId="27266"/>
    <cellStyle name="Input 5 2 2 2 3" xfId="18263"/>
    <cellStyle name="Input 5 2 2 2 3 2" xfId="23823"/>
    <cellStyle name="Input 5 2 2 2 3 2 2" xfId="33503"/>
    <cellStyle name="Input 5 2 2 2 3 3" xfId="18501"/>
    <cellStyle name="Input 5 2 2 2 3 3 2" xfId="28181"/>
    <cellStyle name="Input 5 2 2 2 3 4" xfId="25005"/>
    <cellStyle name="Input 5 2 2 2 3 4 2" xfId="34685"/>
    <cellStyle name="Input 5 2 2 2 3 5" xfId="27947"/>
    <cellStyle name="Input 5 2 2 2 4" xfId="22318"/>
    <cellStyle name="Input 5 2 2 2 4 2" xfId="31998"/>
    <cellStyle name="Input 5 2 2 2 5" xfId="19126"/>
    <cellStyle name="Input 5 2 2 2 5 2" xfId="28806"/>
    <cellStyle name="Input 5 2 2 2 6" xfId="21463"/>
    <cellStyle name="Input 5 2 2 2 6 2" xfId="31143"/>
    <cellStyle name="Input 5 2 2 2 7" xfId="26061"/>
    <cellStyle name="Input 5 2 2 3" xfId="16578"/>
    <cellStyle name="Input 5 2 2 3 2" xfId="17346"/>
    <cellStyle name="Input 5 2 2 3 2 2" xfId="22906"/>
    <cellStyle name="Input 5 2 2 3 2 2 2" xfId="32586"/>
    <cellStyle name="Input 5 2 2 3 2 3" xfId="18920"/>
    <cellStyle name="Input 5 2 2 3 2 3 2" xfId="28600"/>
    <cellStyle name="Input 5 2 2 3 2 4" xfId="20988"/>
    <cellStyle name="Input 5 2 2 3 2 4 2" xfId="30668"/>
    <cellStyle name="Input 5 2 2 3 2 5" xfId="26828"/>
    <cellStyle name="Input 5 2 2 3 2 6" xfId="25058"/>
    <cellStyle name="Input 5 2 2 3 3" xfId="18027"/>
    <cellStyle name="Input 5 2 2 3 3 2" xfId="23587"/>
    <cellStyle name="Input 5 2 2 3 3 2 2" xfId="33267"/>
    <cellStyle name="Input 5 2 2 3 3 3" xfId="21417"/>
    <cellStyle name="Input 5 2 2 3 3 3 2" xfId="31097"/>
    <cellStyle name="Input 5 2 2 3 3 4" xfId="21253"/>
    <cellStyle name="Input 5 2 2 3 3 4 2" xfId="30933"/>
    <cellStyle name="Input 5 2 2 3 3 5" xfId="27711"/>
    <cellStyle name="Input 5 2 2 3 4" xfId="22082"/>
    <cellStyle name="Input 5 2 2 3 4 2" xfId="31762"/>
    <cellStyle name="Input 5 2 2 3 5" xfId="19632"/>
    <cellStyle name="Input 5 2 2 3 5 2" xfId="29312"/>
    <cellStyle name="Input 5 2 2 3 6" xfId="21617"/>
    <cellStyle name="Input 5 2 2 3 6 2" xfId="31297"/>
    <cellStyle name="Input 5 2 2 3 7" xfId="25760"/>
    <cellStyle name="Input 5 2 2 4" xfId="17305"/>
    <cellStyle name="Input 5 2 2 4 2" xfId="22865"/>
    <cellStyle name="Input 5 2 2 4 2 2" xfId="32545"/>
    <cellStyle name="Input 5 2 2 4 3" xfId="18855"/>
    <cellStyle name="Input 5 2 2 4 3 2" xfId="28535"/>
    <cellStyle name="Input 5 2 2 4 4" xfId="18773"/>
    <cellStyle name="Input 5 2 2 4 4 2" xfId="28453"/>
    <cellStyle name="Input 5 2 2 4 5" xfId="26795"/>
    <cellStyle name="Input 5 2 2 4 6" xfId="26310"/>
    <cellStyle name="Input 5 2 2 5" xfId="17757"/>
    <cellStyle name="Input 5 2 2 5 2" xfId="23317"/>
    <cellStyle name="Input 5 2 2 5 2 2" xfId="32997"/>
    <cellStyle name="Input 5 2 2 5 3" xfId="20812"/>
    <cellStyle name="Input 5 2 2 5 3 2" xfId="30492"/>
    <cellStyle name="Input 5 2 2 5 4" xfId="19365"/>
    <cellStyle name="Input 5 2 2 5 4 2" xfId="29045"/>
    <cellStyle name="Input 5 2 2 5 5" xfId="27441"/>
    <cellStyle name="Input 5 2 2 6" xfId="21810"/>
    <cellStyle name="Input 5 2 2 6 2" xfId="31490"/>
    <cellStyle name="Input 5 2 2 7" xfId="24553"/>
    <cellStyle name="Input 5 2 2 7 2" xfId="34233"/>
    <cellStyle name="Input 5 2 2 8" xfId="24757"/>
    <cellStyle name="Input 5 2 2 8 2" xfId="34437"/>
    <cellStyle name="Input 5 2 2 9" xfId="25349"/>
    <cellStyle name="Input 5 2 3" xfId="16113"/>
    <cellStyle name="Input 5 2 3 2" xfId="16659"/>
    <cellStyle name="Input 5 2 3 2 2" xfId="17461"/>
    <cellStyle name="Input 5 2 3 2 2 2" xfId="23021"/>
    <cellStyle name="Input 5 2 3 2 2 2 2" xfId="32701"/>
    <cellStyle name="Input 5 2 3 2 2 3" xfId="21289"/>
    <cellStyle name="Input 5 2 3 2 2 3 2" xfId="30969"/>
    <cellStyle name="Input 5 2 3 2 2 4" xfId="19556"/>
    <cellStyle name="Input 5 2 3 2 2 4 2" xfId="29236"/>
    <cellStyle name="Input 5 2 3 2 2 5" xfId="26943"/>
    <cellStyle name="Input 5 2 3 2 2 6" xfId="25048"/>
    <cellStyle name="Input 5 2 3 2 3" xfId="18142"/>
    <cellStyle name="Input 5 2 3 2 3 2" xfId="23702"/>
    <cellStyle name="Input 5 2 3 2 3 2 2" xfId="33382"/>
    <cellStyle name="Input 5 2 3 2 3 3" xfId="18372"/>
    <cellStyle name="Input 5 2 3 2 3 3 2" xfId="28052"/>
    <cellStyle name="Input 5 2 3 2 3 4" xfId="24974"/>
    <cellStyle name="Input 5 2 3 2 3 4 2" xfId="34654"/>
    <cellStyle name="Input 5 2 3 2 3 5" xfId="27826"/>
    <cellStyle name="Input 5 2 3 2 4" xfId="22197"/>
    <cellStyle name="Input 5 2 3 2 4 2" xfId="31877"/>
    <cellStyle name="Input 5 2 3 2 5" xfId="19063"/>
    <cellStyle name="Input 5 2 3 2 5 2" xfId="28743"/>
    <cellStyle name="Input 5 2 3 2 6" xfId="24971"/>
    <cellStyle name="Input 5 2 3 2 6 2" xfId="34651"/>
    <cellStyle name="Input 5 2 3 2 7" xfId="26241"/>
    <cellStyle name="Input 5 2 3 3" xfId="16457"/>
    <cellStyle name="Input 5 2 3 3 2" xfId="16945"/>
    <cellStyle name="Input 5 2 3 3 2 2" xfId="22498"/>
    <cellStyle name="Input 5 2 3 3 2 2 2" xfId="32178"/>
    <cellStyle name="Input 5 2 3 3 2 3" xfId="20897"/>
    <cellStyle name="Input 5 2 3 3 2 3 2" xfId="30577"/>
    <cellStyle name="Input 5 2 3 3 2 4" xfId="19320"/>
    <cellStyle name="Input 5 2 3 3 2 4 2" xfId="29000"/>
    <cellStyle name="Input 5 2 3 3 2 5" xfId="26480"/>
    <cellStyle name="Input 5 2 3 3 2 6" xfId="25508"/>
    <cellStyle name="Input 5 2 3 3 3" xfId="17906"/>
    <cellStyle name="Input 5 2 3 3 3 2" xfId="23466"/>
    <cellStyle name="Input 5 2 3 3 3 2 2" xfId="33146"/>
    <cellStyle name="Input 5 2 3 3 3 3" xfId="24296"/>
    <cellStyle name="Input 5 2 3 3 3 3 2" xfId="33976"/>
    <cellStyle name="Input 5 2 3 3 3 4" xfId="19235"/>
    <cellStyle name="Input 5 2 3 3 3 4 2" xfId="28915"/>
    <cellStyle name="Input 5 2 3 3 3 5" xfId="27590"/>
    <cellStyle name="Input 5 2 3 3 4" xfId="21961"/>
    <cellStyle name="Input 5 2 3 3 4 2" xfId="31641"/>
    <cellStyle name="Input 5 2 3 3 5" xfId="20498"/>
    <cellStyle name="Input 5 2 3 3 5 2" xfId="30178"/>
    <cellStyle name="Input 5 2 3 3 6" xfId="20503"/>
    <cellStyle name="Input 5 2 3 3 6 2" xfId="30183"/>
    <cellStyle name="Input 5 2 3 3 7" xfId="25612"/>
    <cellStyle name="Input 5 2 3 4" xfId="17085"/>
    <cellStyle name="Input 5 2 3 4 2" xfId="22638"/>
    <cellStyle name="Input 5 2 3 4 2 2" xfId="32318"/>
    <cellStyle name="Input 5 2 3 4 3" xfId="18586"/>
    <cellStyle name="Input 5 2 3 4 3 2" xfId="28266"/>
    <cellStyle name="Input 5 2 3 4 4" xfId="24486"/>
    <cellStyle name="Input 5 2 3 4 4 2" xfId="34166"/>
    <cellStyle name="Input 5 2 3 4 5" xfId="26614"/>
    <cellStyle name="Input 5 2 3 4 6" xfId="26165"/>
    <cellStyle name="Input 5 2 3 5" xfId="17240"/>
    <cellStyle name="Input 5 2 3 5 2" xfId="22793"/>
    <cellStyle name="Input 5 2 3 5 2 2" xfId="32473"/>
    <cellStyle name="Input 5 2 3 5 3" xfId="20533"/>
    <cellStyle name="Input 5 2 3 5 3 2" xfId="30213"/>
    <cellStyle name="Input 5 2 3 5 4" xfId="19941"/>
    <cellStyle name="Input 5 2 3 5 4 2" xfId="29621"/>
    <cellStyle name="Input 5 2 3 5 5" xfId="27144"/>
    <cellStyle name="Input 5 2 3 6" xfId="21682"/>
    <cellStyle name="Input 5 2 3 6 2" xfId="31362"/>
    <cellStyle name="Input 5 2 3 7" xfId="18401"/>
    <cellStyle name="Input 5 2 3 7 2" xfId="28081"/>
    <cellStyle name="Input 5 2 3 8" xfId="20114"/>
    <cellStyle name="Input 5 2 3 8 2" xfId="29794"/>
    <cellStyle name="Input 5 2 3 9" xfId="25935"/>
    <cellStyle name="Input 5 2 4" xfId="16089"/>
    <cellStyle name="Input 5 2 4 2" xfId="17437"/>
    <cellStyle name="Input 5 2 4 2 2" xfId="22997"/>
    <cellStyle name="Input 5 2 4 2 2 2" xfId="32677"/>
    <cellStyle name="Input 5 2 4 2 3" xfId="19095"/>
    <cellStyle name="Input 5 2 4 2 3 2" xfId="28775"/>
    <cellStyle name="Input 5 2 4 2 4" xfId="21708"/>
    <cellStyle name="Input 5 2 4 2 4 2" xfId="31388"/>
    <cellStyle name="Input 5 2 4 2 5" xfId="26919"/>
    <cellStyle name="Input 5 2 4 2 6" xfId="25084"/>
    <cellStyle name="Input 5 2 4 3" xfId="18118"/>
    <cellStyle name="Input 5 2 4 3 2" xfId="23678"/>
    <cellStyle name="Input 5 2 4 3 2 2" xfId="33358"/>
    <cellStyle name="Input 5 2 4 3 3" xfId="23980"/>
    <cellStyle name="Input 5 2 4 3 3 2" xfId="33660"/>
    <cellStyle name="Input 5 2 4 3 4" xfId="20139"/>
    <cellStyle name="Input 5 2 4 3 4 2" xfId="29819"/>
    <cellStyle name="Input 5 2 4 3 5" xfId="27802"/>
    <cellStyle name="Input 5 2 4 4" xfId="22173"/>
    <cellStyle name="Input 5 2 4 4 2" xfId="31853"/>
    <cellStyle name="Input 5 2 4 5" xfId="19092"/>
    <cellStyle name="Input 5 2 4 5 2" xfId="28772"/>
    <cellStyle name="Input 5 2 4 6" xfId="21459"/>
    <cellStyle name="Input 5 2 4 6 2" xfId="31139"/>
    <cellStyle name="Input 5 2 4 7" xfId="26214"/>
    <cellStyle name="Input 5 2 5" xfId="16433"/>
    <cellStyle name="Input 5 2 5 2" xfId="16979"/>
    <cellStyle name="Input 5 2 5 2 2" xfId="22532"/>
    <cellStyle name="Input 5 2 5 2 2 2" xfId="32212"/>
    <cellStyle name="Input 5 2 5 2 3" xfId="20271"/>
    <cellStyle name="Input 5 2 5 2 3 2" xfId="29951"/>
    <cellStyle name="Input 5 2 5 2 4" xfId="20424"/>
    <cellStyle name="Input 5 2 5 2 4 2" xfId="30104"/>
    <cellStyle name="Input 5 2 5 2 5" xfId="26514"/>
    <cellStyle name="Input 5 2 5 2 6" xfId="26001"/>
    <cellStyle name="Input 5 2 5 3" xfId="17882"/>
    <cellStyle name="Input 5 2 5 3 2" xfId="23442"/>
    <cellStyle name="Input 5 2 5 3 2 2" xfId="33122"/>
    <cellStyle name="Input 5 2 5 3 3" xfId="20269"/>
    <cellStyle name="Input 5 2 5 3 3 2" xfId="29949"/>
    <cellStyle name="Input 5 2 5 3 4" xfId="20777"/>
    <cellStyle name="Input 5 2 5 3 4 2" xfId="30457"/>
    <cellStyle name="Input 5 2 5 3 5" xfId="27566"/>
    <cellStyle name="Input 5 2 5 4" xfId="21937"/>
    <cellStyle name="Input 5 2 5 4 2" xfId="31617"/>
    <cellStyle name="Input 5 2 5 5" xfId="18729"/>
    <cellStyle name="Input 5 2 5 5 2" xfId="28409"/>
    <cellStyle name="Input 5 2 5 6" xfId="19956"/>
    <cellStyle name="Input 5 2 5 6 2" xfId="29636"/>
    <cellStyle name="Input 5 2 5 7" xfId="25800"/>
    <cellStyle name="Input 5 2 6" xfId="17162"/>
    <cellStyle name="Input 5 2 6 2" xfId="22715"/>
    <cellStyle name="Input 5 2 6 2 2" xfId="32395"/>
    <cellStyle name="Input 5 2 6 3" xfId="20461"/>
    <cellStyle name="Input 5 2 6 3 2" xfId="30141"/>
    <cellStyle name="Input 5 2 6 4" xfId="19392"/>
    <cellStyle name="Input 5 2 6 4 2" xfId="29072"/>
    <cellStyle name="Input 5 2 6 5" xfId="26683"/>
    <cellStyle name="Input 5 2 6 6" xfId="26309"/>
    <cellStyle name="Input 5 2 7" xfId="17325"/>
    <cellStyle name="Input 5 2 7 2" xfId="22885"/>
    <cellStyle name="Input 5 2 7 2 2" xfId="32565"/>
    <cellStyle name="Input 5 2 7 3" xfId="21631"/>
    <cellStyle name="Input 5 2 7 3 2" xfId="31311"/>
    <cellStyle name="Input 5 2 7 4" xfId="19010"/>
    <cellStyle name="Input 5 2 7 4 2" xfId="28690"/>
    <cellStyle name="Input 5 2 7 5" xfId="25040"/>
    <cellStyle name="Input 5 2 8" xfId="21658"/>
    <cellStyle name="Input 5 2 8 2" xfId="31338"/>
    <cellStyle name="Input 5 2 9" xfId="24292"/>
    <cellStyle name="Input 5 2 9 2" xfId="33972"/>
    <cellStyle name="Input 5 3" xfId="16005"/>
    <cellStyle name="Input 5 3 10" xfId="25976"/>
    <cellStyle name="Input 5 3 2" xfId="16277"/>
    <cellStyle name="Input 5 3 2 2" xfId="16748"/>
    <cellStyle name="Input 5 3 2 2 2" xfId="17618"/>
    <cellStyle name="Input 5 3 2 2 2 2" xfId="23178"/>
    <cellStyle name="Input 5 3 2 2 2 2 2" xfId="32858"/>
    <cellStyle name="Input 5 3 2 2 2 3" xfId="20221"/>
    <cellStyle name="Input 5 3 2 2 2 3 2" xfId="29901"/>
    <cellStyle name="Input 5 3 2 2 2 4" xfId="21370"/>
    <cellStyle name="Input 5 3 2 2 2 4 2" xfId="31050"/>
    <cellStyle name="Input 5 3 2 2 2 5" xfId="27100"/>
    <cellStyle name="Input 5 3 2 2 2 6" xfId="27302"/>
    <cellStyle name="Input 5 3 2 2 3" xfId="18299"/>
    <cellStyle name="Input 5 3 2 2 3 2" xfId="23859"/>
    <cellStyle name="Input 5 3 2 2 3 2 2" xfId="33539"/>
    <cellStyle name="Input 5 3 2 2 3 3" xfId="24559"/>
    <cellStyle name="Input 5 3 2 2 3 3 2" xfId="34239"/>
    <cellStyle name="Input 5 3 2 2 3 4" xfId="25022"/>
    <cellStyle name="Input 5 3 2 2 3 4 2" xfId="34702"/>
    <cellStyle name="Input 5 3 2 2 3 5" xfId="27983"/>
    <cellStyle name="Input 5 3 2 2 4" xfId="22354"/>
    <cellStyle name="Input 5 3 2 2 4 2" xfId="32034"/>
    <cellStyle name="Input 5 3 2 2 5" xfId="20191"/>
    <cellStyle name="Input 5 3 2 2 5 2" xfId="29871"/>
    <cellStyle name="Input 5 3 2 2 6" xfId="24667"/>
    <cellStyle name="Input 5 3 2 2 6 2" xfId="34347"/>
    <cellStyle name="Input 5 3 2 2 7" xfId="25985"/>
    <cellStyle name="Input 5 3 2 3" xfId="16614"/>
    <cellStyle name="Input 5 3 2 3 2" xfId="17382"/>
    <cellStyle name="Input 5 3 2 3 2 2" xfId="22942"/>
    <cellStyle name="Input 5 3 2 3 2 2 2" xfId="32622"/>
    <cellStyle name="Input 5 3 2 3 2 3" xfId="19640"/>
    <cellStyle name="Input 5 3 2 3 2 3 2" xfId="29320"/>
    <cellStyle name="Input 5 3 2 3 2 4" xfId="18627"/>
    <cellStyle name="Input 5 3 2 3 2 4 2" xfId="28307"/>
    <cellStyle name="Input 5 3 2 3 2 5" xfId="26864"/>
    <cellStyle name="Input 5 3 2 3 2 6" xfId="25098"/>
    <cellStyle name="Input 5 3 2 3 3" xfId="18063"/>
    <cellStyle name="Input 5 3 2 3 3 2" xfId="23623"/>
    <cellStyle name="Input 5 3 2 3 3 2 2" xfId="33303"/>
    <cellStyle name="Input 5 3 2 3 3 3" xfId="23974"/>
    <cellStyle name="Input 5 3 2 3 3 3 2" xfId="33654"/>
    <cellStyle name="Input 5 3 2 3 3 4" xfId="24075"/>
    <cellStyle name="Input 5 3 2 3 3 4 2" xfId="33755"/>
    <cellStyle name="Input 5 3 2 3 3 5" xfId="27747"/>
    <cellStyle name="Input 5 3 2 3 4" xfId="22118"/>
    <cellStyle name="Input 5 3 2 3 4 2" xfId="31798"/>
    <cellStyle name="Input 5 3 2 3 5" xfId="18834"/>
    <cellStyle name="Input 5 3 2 3 5 2" xfId="28514"/>
    <cellStyle name="Input 5 3 2 3 6" xfId="18467"/>
    <cellStyle name="Input 5 3 2 3 6 2" xfId="28147"/>
    <cellStyle name="Input 5 3 2 3 7" xfId="25873"/>
    <cellStyle name="Input 5 3 2 4" xfId="17311"/>
    <cellStyle name="Input 5 3 2 4 2" xfId="22871"/>
    <cellStyle name="Input 5 3 2 4 2 2" xfId="32551"/>
    <cellStyle name="Input 5 3 2 4 3" xfId="21120"/>
    <cellStyle name="Input 5 3 2 4 3 2" xfId="30800"/>
    <cellStyle name="Input 5 3 2 4 4" xfId="24964"/>
    <cellStyle name="Input 5 3 2 4 4 2" xfId="34644"/>
    <cellStyle name="Input 5 3 2 4 5" xfId="26799"/>
    <cellStyle name="Input 5 3 2 4 6" xfId="26764"/>
    <cellStyle name="Input 5 3 2 5" xfId="17793"/>
    <cellStyle name="Input 5 3 2 5 2" xfId="23353"/>
    <cellStyle name="Input 5 3 2 5 2 2" xfId="33033"/>
    <cellStyle name="Input 5 3 2 5 3" xfId="18341"/>
    <cellStyle name="Input 5 3 2 5 3 2" xfId="28021"/>
    <cellStyle name="Input 5 3 2 5 4" xfId="21570"/>
    <cellStyle name="Input 5 3 2 5 4 2" xfId="31250"/>
    <cellStyle name="Input 5 3 2 5 5" xfId="27477"/>
    <cellStyle name="Input 5 3 2 6" xfId="21848"/>
    <cellStyle name="Input 5 3 2 6 2" xfId="31528"/>
    <cellStyle name="Input 5 3 2 7" xfId="19462"/>
    <cellStyle name="Input 5 3 2 7 2" xfId="29142"/>
    <cellStyle name="Input 5 3 2 8" xfId="25012"/>
    <cellStyle name="Input 5 3 2 8 2" xfId="34692"/>
    <cellStyle name="Input 5 3 2 9" xfId="26130"/>
    <cellStyle name="Input 5 3 3" xfId="16169"/>
    <cellStyle name="Input 5 3 3 2" xfId="17510"/>
    <cellStyle name="Input 5 3 3 2 2" xfId="23070"/>
    <cellStyle name="Input 5 3 3 2 2 2" xfId="32750"/>
    <cellStyle name="Input 5 3 3 2 3" xfId="19508"/>
    <cellStyle name="Input 5 3 3 2 3 2" xfId="29188"/>
    <cellStyle name="Input 5 3 3 2 4" xfId="20747"/>
    <cellStyle name="Input 5 3 3 2 4 2" xfId="30427"/>
    <cellStyle name="Input 5 3 3 2 5" xfId="26992"/>
    <cellStyle name="Input 5 3 3 2 6" xfId="25259"/>
    <cellStyle name="Input 5 3 3 3" xfId="18191"/>
    <cellStyle name="Input 5 3 3 3 2" xfId="23751"/>
    <cellStyle name="Input 5 3 3 3 2 2" xfId="33431"/>
    <cellStyle name="Input 5 3 3 3 3" xfId="21517"/>
    <cellStyle name="Input 5 3 3 3 3 2" xfId="31197"/>
    <cellStyle name="Input 5 3 3 3 4" xfId="24659"/>
    <cellStyle name="Input 5 3 3 3 4 2" xfId="34339"/>
    <cellStyle name="Input 5 3 3 3 5" xfId="27875"/>
    <cellStyle name="Input 5 3 3 4" xfId="22246"/>
    <cellStyle name="Input 5 3 3 4 2" xfId="31926"/>
    <cellStyle name="Input 5 3 3 5" xfId="19855"/>
    <cellStyle name="Input 5 3 3 5 2" xfId="29535"/>
    <cellStyle name="Input 5 3 3 6" xfId="21200"/>
    <cellStyle name="Input 5 3 3 6 2" xfId="30880"/>
    <cellStyle name="Input 5 3 3 7" xfId="25620"/>
    <cellStyle name="Input 5 3 4" xfId="16506"/>
    <cellStyle name="Input 5 3 4 2" xfId="17119"/>
    <cellStyle name="Input 5 3 4 2 2" xfId="22672"/>
    <cellStyle name="Input 5 3 4 2 2 2" xfId="32352"/>
    <cellStyle name="Input 5 3 4 2 3" xfId="21080"/>
    <cellStyle name="Input 5 3 4 2 3 2" xfId="30760"/>
    <cellStyle name="Input 5 3 4 2 4" xfId="20848"/>
    <cellStyle name="Input 5 3 4 2 4 2" xfId="30528"/>
    <cellStyle name="Input 5 3 4 2 5" xfId="26645"/>
    <cellStyle name="Input 5 3 4 2 6" xfId="25722"/>
    <cellStyle name="Input 5 3 4 3" xfId="17955"/>
    <cellStyle name="Input 5 3 4 3 2" xfId="23515"/>
    <cellStyle name="Input 5 3 4 3 2 2" xfId="33195"/>
    <cellStyle name="Input 5 3 4 3 3" xfId="19494"/>
    <cellStyle name="Input 5 3 4 3 3 2" xfId="29174"/>
    <cellStyle name="Input 5 3 4 3 4" xfId="21528"/>
    <cellStyle name="Input 5 3 4 3 4 2" xfId="31208"/>
    <cellStyle name="Input 5 3 4 3 5" xfId="27639"/>
    <cellStyle name="Input 5 3 4 4" xfId="22010"/>
    <cellStyle name="Input 5 3 4 4 2" xfId="31690"/>
    <cellStyle name="Input 5 3 4 5" xfId="24322"/>
    <cellStyle name="Input 5 3 4 5 2" xfId="34002"/>
    <cellStyle name="Input 5 3 4 6" xfId="18644"/>
    <cellStyle name="Input 5 3 4 6 2" xfId="28324"/>
    <cellStyle name="Input 5 3 4 7" xfId="25567"/>
    <cellStyle name="Input 5 3 5" xfId="17104"/>
    <cellStyle name="Input 5 3 5 2" xfId="22657"/>
    <cellStyle name="Input 5 3 5 2 2" xfId="32337"/>
    <cellStyle name="Input 5 3 5 3" xfId="19707"/>
    <cellStyle name="Input 5 3 5 3 2" xfId="29387"/>
    <cellStyle name="Input 5 3 5 4" xfId="21322"/>
    <cellStyle name="Input 5 3 5 4 2" xfId="31002"/>
    <cellStyle name="Input 5 3 5 5" xfId="26630"/>
    <cellStyle name="Input 5 3 5 6" xfId="25654"/>
    <cellStyle name="Input 5 3 6" xfId="17685"/>
    <cellStyle name="Input 5 3 6 2" xfId="23245"/>
    <cellStyle name="Input 5 3 6 2 2" xfId="32925"/>
    <cellStyle name="Input 5 3 6 3" xfId="20700"/>
    <cellStyle name="Input 5 3 6 3 2" xfId="30380"/>
    <cellStyle name="Input 5 3 6 4" xfId="19011"/>
    <cellStyle name="Input 5 3 6 4 2" xfId="28691"/>
    <cellStyle name="Input 5 3 6 5" xfId="27369"/>
    <cellStyle name="Input 5 3 7" xfId="21736"/>
    <cellStyle name="Input 5 3 7 2" xfId="31416"/>
    <cellStyle name="Input 5 3 8" xfId="21606"/>
    <cellStyle name="Input 5 3 8 2" xfId="31286"/>
    <cellStyle name="Input 5 3 9" xfId="19570"/>
    <cellStyle name="Input 5 3 9 2" xfId="29250"/>
    <cellStyle name="Input 5 4" xfId="16399"/>
    <cellStyle name="Input 5 4 2" xfId="16953"/>
    <cellStyle name="Input 5 4 2 2" xfId="22506"/>
    <cellStyle name="Input 5 4 2 2 2" xfId="32186"/>
    <cellStyle name="Input 5 4 2 3" xfId="19592"/>
    <cellStyle name="Input 5 4 2 3 2" xfId="29272"/>
    <cellStyle name="Input 5 4 2 4" xfId="20162"/>
    <cellStyle name="Input 5 4 2 4 2" xfId="29842"/>
    <cellStyle name="Input 5 4 2 5" xfId="26488"/>
    <cellStyle name="Input 5 4 2 6" xfId="25775"/>
    <cellStyle name="Input 5 4 3" xfId="17848"/>
    <cellStyle name="Input 5 4 3 2" xfId="23408"/>
    <cellStyle name="Input 5 4 3 2 2" xfId="33088"/>
    <cellStyle name="Input 5 4 3 3" xfId="21011"/>
    <cellStyle name="Input 5 4 3 3 2" xfId="30691"/>
    <cellStyle name="Input 5 4 3 4" xfId="24461"/>
    <cellStyle name="Input 5 4 3 4 2" xfId="34141"/>
    <cellStyle name="Input 5 4 3 5" xfId="27532"/>
    <cellStyle name="Input 5 4 4" xfId="21903"/>
    <cellStyle name="Input 5 4 4 2" xfId="31583"/>
    <cellStyle name="Input 5 4 5" xfId="21503"/>
    <cellStyle name="Input 5 4 5 2" xfId="31183"/>
    <cellStyle name="Input 5 4 6" xfId="18914"/>
    <cellStyle name="Input 5 4 6 2" xfId="28594"/>
    <cellStyle name="Input 5 4 7" xfId="25910"/>
    <cellStyle name="Input 5 5" xfId="24086"/>
    <cellStyle name="Input 5 5 2" xfId="33766"/>
    <cellStyle name="Input 6" xfId="1301"/>
    <cellStyle name="Input 6 2" xfId="15965"/>
    <cellStyle name="Input 6 2 10" xfId="24960"/>
    <cellStyle name="Input 6 2 10 2" xfId="34640"/>
    <cellStyle name="Input 6 2 11" xfId="26109"/>
    <cellStyle name="Input 6 2 2" xfId="16057"/>
    <cellStyle name="Input 6 2 2 2" xfId="16246"/>
    <cellStyle name="Input 6 2 2 2 2" xfId="17587"/>
    <cellStyle name="Input 6 2 2 2 2 2" xfId="23147"/>
    <cellStyle name="Input 6 2 2 2 2 2 2" xfId="32827"/>
    <cellStyle name="Input 6 2 2 2 2 3" xfId="18724"/>
    <cellStyle name="Input 6 2 2 2 2 3 2" xfId="28404"/>
    <cellStyle name="Input 6 2 2 2 2 4" xfId="24505"/>
    <cellStyle name="Input 6 2 2 2 2 4 2" xfId="34185"/>
    <cellStyle name="Input 6 2 2 2 2 5" xfId="27069"/>
    <cellStyle name="Input 6 2 2 2 2 6" xfId="27271"/>
    <cellStyle name="Input 6 2 2 2 3" xfId="18268"/>
    <cellStyle name="Input 6 2 2 2 3 2" xfId="23828"/>
    <cellStyle name="Input 6 2 2 2 3 2 2" xfId="33508"/>
    <cellStyle name="Input 6 2 2 2 3 3" xfId="24258"/>
    <cellStyle name="Input 6 2 2 2 3 3 2" xfId="33938"/>
    <cellStyle name="Input 6 2 2 2 3 4" xfId="25003"/>
    <cellStyle name="Input 6 2 2 2 3 4 2" xfId="34683"/>
    <cellStyle name="Input 6 2 2 2 3 5" xfId="27952"/>
    <cellStyle name="Input 6 2 2 2 4" xfId="22323"/>
    <cellStyle name="Input 6 2 2 2 4 2" xfId="32003"/>
    <cellStyle name="Input 6 2 2 2 5" xfId="19518"/>
    <cellStyle name="Input 6 2 2 2 5 2" xfId="29198"/>
    <cellStyle name="Input 6 2 2 2 6" xfId="19644"/>
    <cellStyle name="Input 6 2 2 2 6 2" xfId="29324"/>
    <cellStyle name="Input 6 2 2 2 7" xfId="26254"/>
    <cellStyle name="Input 6 2 2 3" xfId="16583"/>
    <cellStyle name="Input 6 2 2 3 2" xfId="17351"/>
    <cellStyle name="Input 6 2 2 3 2 2" xfId="22911"/>
    <cellStyle name="Input 6 2 2 3 2 2 2" xfId="32591"/>
    <cellStyle name="Input 6 2 2 3 2 3" xfId="20282"/>
    <cellStyle name="Input 6 2 2 3 2 3 2" xfId="29962"/>
    <cellStyle name="Input 6 2 2 3 2 4" xfId="18434"/>
    <cellStyle name="Input 6 2 2 3 2 4 2" xfId="28114"/>
    <cellStyle name="Input 6 2 2 3 2 5" xfId="26833"/>
    <cellStyle name="Input 6 2 2 3 2 6" xfId="25148"/>
    <cellStyle name="Input 6 2 2 3 3" xfId="18032"/>
    <cellStyle name="Input 6 2 2 3 3 2" xfId="23592"/>
    <cellStyle name="Input 6 2 2 3 3 2 2" xfId="33272"/>
    <cellStyle name="Input 6 2 2 3 3 3" xfId="22821"/>
    <cellStyle name="Input 6 2 2 3 3 3 2" xfId="32501"/>
    <cellStyle name="Input 6 2 2 3 3 4" xfId="24919"/>
    <cellStyle name="Input 6 2 2 3 3 4 2" xfId="34599"/>
    <cellStyle name="Input 6 2 2 3 3 5" xfId="27716"/>
    <cellStyle name="Input 6 2 2 3 4" xfId="22087"/>
    <cellStyle name="Input 6 2 2 3 4 2" xfId="31767"/>
    <cellStyle name="Input 6 2 2 3 5" xfId="18558"/>
    <cellStyle name="Input 6 2 2 3 5 2" xfId="28238"/>
    <cellStyle name="Input 6 2 2 3 6" xfId="21487"/>
    <cellStyle name="Input 6 2 2 3 6 2" xfId="31167"/>
    <cellStyle name="Input 6 2 2 3 7" xfId="26149"/>
    <cellStyle name="Input 6 2 2 4" xfId="17323"/>
    <cellStyle name="Input 6 2 2 4 2" xfId="22883"/>
    <cellStyle name="Input 6 2 2 4 2 2" xfId="32563"/>
    <cellStyle name="Input 6 2 2 4 3" xfId="18824"/>
    <cellStyle name="Input 6 2 2 4 3 2" xfId="28504"/>
    <cellStyle name="Input 6 2 2 4 4" xfId="18447"/>
    <cellStyle name="Input 6 2 2 4 4 2" xfId="28127"/>
    <cellStyle name="Input 6 2 2 4 5" xfId="26807"/>
    <cellStyle name="Input 6 2 2 4 6" xfId="26298"/>
    <cellStyle name="Input 6 2 2 5" xfId="17762"/>
    <cellStyle name="Input 6 2 2 5 2" xfId="23322"/>
    <cellStyle name="Input 6 2 2 5 2 2" xfId="33002"/>
    <cellStyle name="Input 6 2 2 5 3" xfId="20507"/>
    <cellStyle name="Input 6 2 2 5 3 2" xfId="30187"/>
    <cellStyle name="Input 6 2 2 5 4" xfId="19623"/>
    <cellStyle name="Input 6 2 2 5 4 2" xfId="29303"/>
    <cellStyle name="Input 6 2 2 5 5" xfId="27446"/>
    <cellStyle name="Input 6 2 2 6" xfId="21815"/>
    <cellStyle name="Input 6 2 2 6 2" xfId="31495"/>
    <cellStyle name="Input 6 2 2 7" xfId="18700"/>
    <cellStyle name="Input 6 2 2 7 2" xfId="28380"/>
    <cellStyle name="Input 6 2 2 8" xfId="24725"/>
    <cellStyle name="Input 6 2 2 8 2" xfId="34405"/>
    <cellStyle name="Input 6 2 2 9" xfId="25789"/>
    <cellStyle name="Input 6 2 3" xfId="16126"/>
    <cellStyle name="Input 6 2 3 2" xfId="16672"/>
    <cellStyle name="Input 6 2 3 2 2" xfId="17474"/>
    <cellStyle name="Input 6 2 3 2 2 2" xfId="23034"/>
    <cellStyle name="Input 6 2 3 2 2 2 2" xfId="32714"/>
    <cellStyle name="Input 6 2 3 2 2 3" xfId="24469"/>
    <cellStyle name="Input 6 2 3 2 2 3 2" xfId="34149"/>
    <cellStyle name="Input 6 2 3 2 2 4" xfId="19190"/>
    <cellStyle name="Input 6 2 3 2 2 4 2" xfId="28870"/>
    <cellStyle name="Input 6 2 3 2 2 5" xfId="26956"/>
    <cellStyle name="Input 6 2 3 2 2 6" xfId="25257"/>
    <cellStyle name="Input 6 2 3 2 3" xfId="18155"/>
    <cellStyle name="Input 6 2 3 2 3 2" xfId="23715"/>
    <cellStyle name="Input 6 2 3 2 3 2 2" xfId="33395"/>
    <cellStyle name="Input 6 2 3 2 3 3" xfId="24361"/>
    <cellStyle name="Input 6 2 3 2 3 3 2" xfId="34041"/>
    <cellStyle name="Input 6 2 3 2 3 4" xfId="24708"/>
    <cellStyle name="Input 6 2 3 2 3 4 2" xfId="34388"/>
    <cellStyle name="Input 6 2 3 2 3 5" xfId="27839"/>
    <cellStyle name="Input 6 2 3 2 4" xfId="22210"/>
    <cellStyle name="Input 6 2 3 2 4 2" xfId="31890"/>
    <cellStyle name="Input 6 2 3 2 5" xfId="19505"/>
    <cellStyle name="Input 6 2 3 2 5 2" xfId="29185"/>
    <cellStyle name="Input 6 2 3 2 6" xfId="18555"/>
    <cellStyle name="Input 6 2 3 2 6 2" xfId="28235"/>
    <cellStyle name="Input 6 2 3 2 7" xfId="25406"/>
    <cellStyle name="Input 6 2 3 3" xfId="16470"/>
    <cellStyle name="Input 6 2 3 3 2" xfId="17141"/>
    <cellStyle name="Input 6 2 3 3 2 2" xfId="22694"/>
    <cellStyle name="Input 6 2 3 3 2 2 2" xfId="32374"/>
    <cellStyle name="Input 6 2 3 3 2 3" xfId="20184"/>
    <cellStyle name="Input 6 2 3 3 2 3 2" xfId="29864"/>
    <cellStyle name="Input 6 2 3 3 2 4" xfId="20640"/>
    <cellStyle name="Input 6 2 3 3 2 4 2" xfId="30320"/>
    <cellStyle name="Input 6 2 3 3 2 5" xfId="26667"/>
    <cellStyle name="Input 6 2 3 3 2 6" xfId="25291"/>
    <cellStyle name="Input 6 2 3 3 3" xfId="17919"/>
    <cellStyle name="Input 6 2 3 3 3 2" xfId="23479"/>
    <cellStyle name="Input 6 2 3 3 3 2 2" xfId="33159"/>
    <cellStyle name="Input 6 2 3 3 3 3" xfId="24023"/>
    <cellStyle name="Input 6 2 3 3 3 3 2" xfId="33703"/>
    <cellStyle name="Input 6 2 3 3 3 4" xfId="20557"/>
    <cellStyle name="Input 6 2 3 3 3 4 2" xfId="30237"/>
    <cellStyle name="Input 6 2 3 3 3 5" xfId="27603"/>
    <cellStyle name="Input 6 2 3 3 4" xfId="21974"/>
    <cellStyle name="Input 6 2 3 3 4 2" xfId="31654"/>
    <cellStyle name="Input 6 2 3 3 5" xfId="18397"/>
    <cellStyle name="Input 6 2 3 3 5 2" xfId="28077"/>
    <cellStyle name="Input 6 2 3 3 6" xfId="24957"/>
    <cellStyle name="Input 6 2 3 3 6 2" xfId="34637"/>
    <cellStyle name="Input 6 2 3 3 7" xfId="25984"/>
    <cellStyle name="Input 6 2 3 4" xfId="17056"/>
    <cellStyle name="Input 6 2 3 4 2" xfId="22609"/>
    <cellStyle name="Input 6 2 3 4 2 2" xfId="32289"/>
    <cellStyle name="Input 6 2 3 4 3" xfId="21588"/>
    <cellStyle name="Input 6 2 3 4 3 2" xfId="31268"/>
    <cellStyle name="Input 6 2 3 4 4" xfId="21052"/>
    <cellStyle name="Input 6 2 3 4 4 2" xfId="30732"/>
    <cellStyle name="Input 6 2 3 4 5" xfId="26590"/>
    <cellStyle name="Input 6 2 3 4 6" xfId="25126"/>
    <cellStyle name="Input 6 2 3 5" xfId="17313"/>
    <cellStyle name="Input 6 2 3 5 2" xfId="22873"/>
    <cellStyle name="Input 6 2 3 5 2 2" xfId="32553"/>
    <cellStyle name="Input 6 2 3 5 3" xfId="21389"/>
    <cellStyle name="Input 6 2 3 5 3 2" xfId="31069"/>
    <cellStyle name="Input 6 2 3 5 4" xfId="20541"/>
    <cellStyle name="Input 6 2 3 5 4 2" xfId="30221"/>
    <cellStyle name="Input 6 2 3 5 5" xfId="26336"/>
    <cellStyle name="Input 6 2 3 6" xfId="21696"/>
    <cellStyle name="Input 6 2 3 6 2" xfId="31376"/>
    <cellStyle name="Input 6 2 3 7" xfId="21099"/>
    <cellStyle name="Input 6 2 3 7 2" xfId="30779"/>
    <cellStyle name="Input 6 2 3 8" xfId="21229"/>
    <cellStyle name="Input 6 2 3 8 2" xfId="30909"/>
    <cellStyle name="Input 6 2 3 9" xfId="26097"/>
    <cellStyle name="Input 6 2 4" xfId="16094"/>
    <cellStyle name="Input 6 2 4 2" xfId="17442"/>
    <cellStyle name="Input 6 2 4 2 2" xfId="23002"/>
    <cellStyle name="Input 6 2 4 2 2 2" xfId="32682"/>
    <cellStyle name="Input 6 2 4 2 3" xfId="24381"/>
    <cellStyle name="Input 6 2 4 2 3 2" xfId="34061"/>
    <cellStyle name="Input 6 2 4 2 4" xfId="20175"/>
    <cellStyle name="Input 6 2 4 2 4 2" xfId="29855"/>
    <cellStyle name="Input 6 2 4 2 5" xfId="26924"/>
    <cellStyle name="Input 6 2 4 2 6" xfId="25085"/>
    <cellStyle name="Input 6 2 4 3" xfId="18123"/>
    <cellStyle name="Input 6 2 4 3 2" xfId="23683"/>
    <cellStyle name="Input 6 2 4 3 2 2" xfId="33363"/>
    <cellStyle name="Input 6 2 4 3 3" xfId="23981"/>
    <cellStyle name="Input 6 2 4 3 3 2" xfId="33661"/>
    <cellStyle name="Input 6 2 4 3 4" xfId="24851"/>
    <cellStyle name="Input 6 2 4 3 4 2" xfId="34531"/>
    <cellStyle name="Input 6 2 4 3 5" xfId="27807"/>
    <cellStyle name="Input 6 2 4 4" xfId="22178"/>
    <cellStyle name="Input 6 2 4 4 2" xfId="31858"/>
    <cellStyle name="Input 6 2 4 5" xfId="18626"/>
    <cellStyle name="Input 6 2 4 5 2" xfId="28306"/>
    <cellStyle name="Input 6 2 4 6" xfId="20202"/>
    <cellStyle name="Input 6 2 4 6 2" xfId="29882"/>
    <cellStyle name="Input 6 2 4 7" xfId="25412"/>
    <cellStyle name="Input 6 2 5" xfId="16438"/>
    <cellStyle name="Input 6 2 5 2" xfId="17047"/>
    <cellStyle name="Input 6 2 5 2 2" xfId="22600"/>
    <cellStyle name="Input 6 2 5 2 2 2" xfId="32280"/>
    <cellStyle name="Input 6 2 5 2 3" xfId="20299"/>
    <cellStyle name="Input 6 2 5 2 3 2" xfId="29979"/>
    <cellStyle name="Input 6 2 5 2 4" xfId="20710"/>
    <cellStyle name="Input 6 2 5 2 4 2" xfId="30390"/>
    <cellStyle name="Input 6 2 5 2 5" xfId="26582"/>
    <cellStyle name="Input 6 2 5 2 6" xfId="25498"/>
    <cellStyle name="Input 6 2 5 3" xfId="17887"/>
    <cellStyle name="Input 6 2 5 3 2" xfId="23447"/>
    <cellStyle name="Input 6 2 5 3 2 2" xfId="33127"/>
    <cellStyle name="Input 6 2 5 3 3" xfId="20067"/>
    <cellStyle name="Input 6 2 5 3 3 2" xfId="29747"/>
    <cellStyle name="Input 6 2 5 3 4" xfId="25027"/>
    <cellStyle name="Input 6 2 5 3 4 2" xfId="34707"/>
    <cellStyle name="Input 6 2 5 3 5" xfId="27571"/>
    <cellStyle name="Input 6 2 5 4" xfId="21942"/>
    <cellStyle name="Input 6 2 5 4 2" xfId="31622"/>
    <cellStyle name="Input 6 2 5 5" xfId="21287"/>
    <cellStyle name="Input 6 2 5 5 2" xfId="30967"/>
    <cellStyle name="Input 6 2 5 6" xfId="24239"/>
    <cellStyle name="Input 6 2 5 6 2" xfId="33919"/>
    <cellStyle name="Input 6 2 5 7" xfId="25993"/>
    <cellStyle name="Input 6 2 6" xfId="17186"/>
    <cellStyle name="Input 6 2 6 2" xfId="22739"/>
    <cellStyle name="Input 6 2 6 2 2" xfId="32419"/>
    <cellStyle name="Input 6 2 6 3" xfId="18749"/>
    <cellStyle name="Input 6 2 6 3 2" xfId="28429"/>
    <cellStyle name="Input 6 2 6 4" xfId="21163"/>
    <cellStyle name="Input 6 2 6 4 2" xfId="30843"/>
    <cellStyle name="Input 6 2 6 5" xfId="26705"/>
    <cellStyle name="Input 6 2 6 6" xfId="26344"/>
    <cellStyle name="Input 6 2 7" xfId="17231"/>
    <cellStyle name="Input 6 2 7 2" xfId="22784"/>
    <cellStyle name="Input 6 2 7 2 2" xfId="32464"/>
    <cellStyle name="Input 6 2 7 3" xfId="21597"/>
    <cellStyle name="Input 6 2 7 3 2" xfId="31277"/>
    <cellStyle name="Input 6 2 7 4" xfId="24646"/>
    <cellStyle name="Input 6 2 7 4 2" xfId="34326"/>
    <cellStyle name="Input 6 2 7 5" xfId="26331"/>
    <cellStyle name="Input 6 2 8" xfId="21663"/>
    <cellStyle name="Input 6 2 8 2" xfId="31343"/>
    <cellStyle name="Input 6 2 9" xfId="18653"/>
    <cellStyle name="Input 6 2 9 2" xfId="28333"/>
    <cellStyle name="Input 6 3" xfId="16010"/>
    <cellStyle name="Input 6 3 10" xfId="25435"/>
    <cellStyle name="Input 6 3 2" xfId="16282"/>
    <cellStyle name="Input 6 3 2 2" xfId="16753"/>
    <cellStyle name="Input 6 3 2 2 2" xfId="17623"/>
    <cellStyle name="Input 6 3 2 2 2 2" xfId="23183"/>
    <cellStyle name="Input 6 3 2 2 2 2 2" xfId="32863"/>
    <cellStyle name="Input 6 3 2 2 2 3" xfId="18500"/>
    <cellStyle name="Input 6 3 2 2 2 3 2" xfId="28180"/>
    <cellStyle name="Input 6 3 2 2 2 4" xfId="19405"/>
    <cellStyle name="Input 6 3 2 2 2 4 2" xfId="29085"/>
    <cellStyle name="Input 6 3 2 2 2 5" xfId="27105"/>
    <cellStyle name="Input 6 3 2 2 2 6" xfId="27307"/>
    <cellStyle name="Input 6 3 2 2 3" xfId="18304"/>
    <cellStyle name="Input 6 3 2 2 3 2" xfId="23864"/>
    <cellStyle name="Input 6 3 2 2 3 2 2" xfId="33544"/>
    <cellStyle name="Input 6 3 2 2 3 3" xfId="24564"/>
    <cellStyle name="Input 6 3 2 2 3 3 2" xfId="34244"/>
    <cellStyle name="Input 6 3 2 2 3 4" xfId="24669"/>
    <cellStyle name="Input 6 3 2 2 3 4 2" xfId="34349"/>
    <cellStyle name="Input 6 3 2 2 3 5" xfId="27988"/>
    <cellStyle name="Input 6 3 2 2 4" xfId="22359"/>
    <cellStyle name="Input 6 3 2 2 4 2" xfId="32039"/>
    <cellStyle name="Input 6 3 2 2 5" xfId="24190"/>
    <cellStyle name="Input 6 3 2 2 5 2" xfId="33870"/>
    <cellStyle name="Input 6 3 2 2 6" xfId="21069"/>
    <cellStyle name="Input 6 3 2 2 6 2" xfId="30749"/>
    <cellStyle name="Input 6 3 2 2 7" xfId="25701"/>
    <cellStyle name="Input 6 3 2 3" xfId="16619"/>
    <cellStyle name="Input 6 3 2 3 2" xfId="17387"/>
    <cellStyle name="Input 6 3 2 3 2 2" xfId="22947"/>
    <cellStyle name="Input 6 3 2 3 2 2 2" xfId="32627"/>
    <cellStyle name="Input 6 3 2 3 2 3" xfId="20769"/>
    <cellStyle name="Input 6 3 2 3 2 3 2" xfId="30449"/>
    <cellStyle name="Input 6 3 2 3 2 4" xfId="19175"/>
    <cellStyle name="Input 6 3 2 3 2 4 2" xfId="28855"/>
    <cellStyle name="Input 6 3 2 3 2 5" xfId="26869"/>
    <cellStyle name="Input 6 3 2 3 2 6" xfId="25099"/>
    <cellStyle name="Input 6 3 2 3 3" xfId="18068"/>
    <cellStyle name="Input 6 3 2 3 3 2" xfId="23628"/>
    <cellStyle name="Input 6 3 2 3 3 2 2" xfId="33308"/>
    <cellStyle name="Input 6 3 2 3 3 3" xfId="20931"/>
    <cellStyle name="Input 6 3 2 3 3 3 2" xfId="30611"/>
    <cellStyle name="Input 6 3 2 3 3 4" xfId="20908"/>
    <cellStyle name="Input 6 3 2 3 3 4 2" xfId="30588"/>
    <cellStyle name="Input 6 3 2 3 3 5" xfId="27752"/>
    <cellStyle name="Input 6 3 2 3 4" xfId="22123"/>
    <cellStyle name="Input 6 3 2 3 4 2" xfId="31803"/>
    <cellStyle name="Input 6 3 2 3 5" xfId="19081"/>
    <cellStyle name="Input 6 3 2 3 5 2" xfId="28761"/>
    <cellStyle name="Input 6 3 2 3 6" xfId="21177"/>
    <cellStyle name="Input 6 3 2 3 6 2" xfId="30857"/>
    <cellStyle name="Input 6 3 2 3 7" xfId="25337"/>
    <cellStyle name="Input 6 3 2 4" xfId="17319"/>
    <cellStyle name="Input 6 3 2 4 2" xfId="22879"/>
    <cellStyle name="Input 6 3 2 4 2 2" xfId="32559"/>
    <cellStyle name="Input 6 3 2 4 3" xfId="24054"/>
    <cellStyle name="Input 6 3 2 4 3 2" xfId="33734"/>
    <cellStyle name="Input 6 3 2 4 4" xfId="18705"/>
    <cellStyle name="Input 6 3 2 4 4 2" xfId="28385"/>
    <cellStyle name="Input 6 3 2 4 5" xfId="26804"/>
    <cellStyle name="Input 6 3 2 4 6" xfId="26346"/>
    <cellStyle name="Input 6 3 2 5" xfId="17798"/>
    <cellStyle name="Input 6 3 2 5 2" xfId="23358"/>
    <cellStyle name="Input 6 3 2 5 2 2" xfId="33038"/>
    <cellStyle name="Input 6 3 2 5 3" xfId="20038"/>
    <cellStyle name="Input 6 3 2 5 3 2" xfId="29718"/>
    <cellStyle name="Input 6 3 2 5 4" xfId="19870"/>
    <cellStyle name="Input 6 3 2 5 4 2" xfId="29550"/>
    <cellStyle name="Input 6 3 2 5 5" xfId="27482"/>
    <cellStyle name="Input 6 3 2 6" xfId="21853"/>
    <cellStyle name="Input 6 3 2 6 2" xfId="31533"/>
    <cellStyle name="Input 6 3 2 7" xfId="21524"/>
    <cellStyle name="Input 6 3 2 7 2" xfId="31204"/>
    <cellStyle name="Input 6 3 2 8" xfId="18745"/>
    <cellStyle name="Input 6 3 2 8 2" xfId="28425"/>
    <cellStyle name="Input 6 3 2 9" xfId="25970"/>
    <cellStyle name="Input 6 3 3" xfId="16174"/>
    <cellStyle name="Input 6 3 3 2" xfId="17515"/>
    <cellStyle name="Input 6 3 3 2 2" xfId="23075"/>
    <cellStyle name="Input 6 3 3 2 2 2" xfId="32755"/>
    <cellStyle name="Input 6 3 3 2 3" xfId="18670"/>
    <cellStyle name="Input 6 3 3 2 3 2" xfId="28350"/>
    <cellStyle name="Input 6 3 3 2 4" xfId="19896"/>
    <cellStyle name="Input 6 3 3 2 4 2" xfId="29576"/>
    <cellStyle name="Input 6 3 3 2 5" xfId="26997"/>
    <cellStyle name="Input 6 3 3 2 6" xfId="25047"/>
    <cellStyle name="Input 6 3 3 3" xfId="18196"/>
    <cellStyle name="Input 6 3 3 3 2" xfId="23756"/>
    <cellStyle name="Input 6 3 3 3 2 2" xfId="33436"/>
    <cellStyle name="Input 6 3 3 3 3" xfId="24189"/>
    <cellStyle name="Input 6 3 3 3 3 2" xfId="33869"/>
    <cellStyle name="Input 6 3 3 3 4" xfId="24747"/>
    <cellStyle name="Input 6 3 3 3 4 2" xfId="34427"/>
    <cellStyle name="Input 6 3 3 3 5" xfId="27880"/>
    <cellStyle name="Input 6 3 3 4" xfId="22251"/>
    <cellStyle name="Input 6 3 3 4 2" xfId="31931"/>
    <cellStyle name="Input 6 3 3 5" xfId="19013"/>
    <cellStyle name="Input 6 3 3 5 2" xfId="28693"/>
    <cellStyle name="Input 6 3 3 6" xfId="19667"/>
    <cellStyle name="Input 6 3 3 6 2" xfId="29347"/>
    <cellStyle name="Input 6 3 3 7" xfId="25213"/>
    <cellStyle name="Input 6 3 4" xfId="16511"/>
    <cellStyle name="Input 6 3 4 2" xfId="16939"/>
    <cellStyle name="Input 6 3 4 2 2" xfId="22492"/>
    <cellStyle name="Input 6 3 4 2 2 2" xfId="32172"/>
    <cellStyle name="Input 6 3 4 2 3" xfId="24303"/>
    <cellStyle name="Input 6 3 4 2 3 2" xfId="33983"/>
    <cellStyle name="Input 6 3 4 2 4" xfId="19563"/>
    <cellStyle name="Input 6 3 4 2 4 2" xfId="29243"/>
    <cellStyle name="Input 6 3 4 2 5" xfId="26474"/>
    <cellStyle name="Input 6 3 4 2 6" xfId="25274"/>
    <cellStyle name="Input 6 3 4 3" xfId="17960"/>
    <cellStyle name="Input 6 3 4 3 2" xfId="23520"/>
    <cellStyle name="Input 6 3 4 3 2 2" xfId="33200"/>
    <cellStyle name="Input 6 3 4 3 3" xfId="20121"/>
    <cellStyle name="Input 6 3 4 3 3 2" xfId="29801"/>
    <cellStyle name="Input 6 3 4 3 4" xfId="22824"/>
    <cellStyle name="Input 6 3 4 3 4 2" xfId="32504"/>
    <cellStyle name="Input 6 3 4 3 5" xfId="27644"/>
    <cellStyle name="Input 6 3 4 4" xfId="22015"/>
    <cellStyle name="Input 6 3 4 4 2" xfId="31695"/>
    <cellStyle name="Input 6 3 4 5" xfId="21241"/>
    <cellStyle name="Input 6 3 4 5 2" xfId="30921"/>
    <cellStyle name="Input 6 3 4 6" xfId="20603"/>
    <cellStyle name="Input 6 3 4 6 2" xfId="30283"/>
    <cellStyle name="Input 6 3 4 7" xfId="26207"/>
    <cellStyle name="Input 6 3 5" xfId="17167"/>
    <cellStyle name="Input 6 3 5 2" xfId="22720"/>
    <cellStyle name="Input 6 3 5 2 2" xfId="32400"/>
    <cellStyle name="Input 6 3 5 3" xfId="19853"/>
    <cellStyle name="Input 6 3 5 3 2" xfId="29533"/>
    <cellStyle name="Input 6 3 5 4" xfId="20582"/>
    <cellStyle name="Input 6 3 5 4 2" xfId="30262"/>
    <cellStyle name="Input 6 3 5 5" xfId="26688"/>
    <cellStyle name="Input 6 3 5 6" xfId="26355"/>
    <cellStyle name="Input 6 3 6" xfId="17690"/>
    <cellStyle name="Input 6 3 6 2" xfId="23250"/>
    <cellStyle name="Input 6 3 6 2 2" xfId="32930"/>
    <cellStyle name="Input 6 3 6 3" xfId="20759"/>
    <cellStyle name="Input 6 3 6 3 2" xfId="30439"/>
    <cellStyle name="Input 6 3 6 4" xfId="18915"/>
    <cellStyle name="Input 6 3 6 4 2" xfId="28595"/>
    <cellStyle name="Input 6 3 6 5" xfId="27374"/>
    <cellStyle name="Input 6 3 7" xfId="21741"/>
    <cellStyle name="Input 6 3 7 2" xfId="31421"/>
    <cellStyle name="Input 6 3 8" xfId="21224"/>
    <cellStyle name="Input 6 3 8 2" xfId="30904"/>
    <cellStyle name="Input 6 3 9" xfId="18506"/>
    <cellStyle name="Input 6 3 9 2" xfId="28186"/>
    <cellStyle name="Input 6 4" xfId="16404"/>
    <cellStyle name="Input 6 4 2" xfId="17016"/>
    <cellStyle name="Input 6 4 2 2" xfId="22569"/>
    <cellStyle name="Input 6 4 2 2 2" xfId="32249"/>
    <cellStyle name="Input 6 4 2 3" xfId="21088"/>
    <cellStyle name="Input 6 4 2 3 2" xfId="30768"/>
    <cellStyle name="Input 6 4 2 4" xfId="18685"/>
    <cellStyle name="Input 6 4 2 4 2" xfId="28365"/>
    <cellStyle name="Input 6 4 2 5" xfId="26551"/>
    <cellStyle name="Input 6 4 2 6" xfId="25759"/>
    <cellStyle name="Input 6 4 3" xfId="17853"/>
    <cellStyle name="Input 6 4 3 2" xfId="23413"/>
    <cellStyle name="Input 6 4 3 2 2" xfId="33093"/>
    <cellStyle name="Input 6 4 3 3" xfId="18364"/>
    <cellStyle name="Input 6 4 3 3 2" xfId="28044"/>
    <cellStyle name="Input 6 4 3 4" xfId="19311"/>
    <cellStyle name="Input 6 4 3 4 2" xfId="28991"/>
    <cellStyle name="Input 6 4 3 5" xfId="27537"/>
    <cellStyle name="Input 6 4 4" xfId="21908"/>
    <cellStyle name="Input 6 4 4 2" xfId="31588"/>
    <cellStyle name="Input 6 4 5" xfId="19253"/>
    <cellStyle name="Input 6 4 5 2" xfId="28933"/>
    <cellStyle name="Input 6 4 6" xfId="24158"/>
    <cellStyle name="Input 6 4 6 2" xfId="33838"/>
    <cellStyle name="Input 6 4 7" xfId="25158"/>
    <cellStyle name="Input 6 5" xfId="24040"/>
    <cellStyle name="Input 6 5 2" xfId="33720"/>
    <cellStyle name="Input 7" xfId="126"/>
    <cellStyle name="Input 7 2" xfId="15940"/>
    <cellStyle name="Input 7 2 10" xfId="20220"/>
    <cellStyle name="Input 7 2 10 2" xfId="29900"/>
    <cellStyle name="Input 7 2 11" xfId="25820"/>
    <cellStyle name="Input 7 2 2" xfId="16023"/>
    <cellStyle name="Input 7 2 2 2" xfId="16204"/>
    <cellStyle name="Input 7 2 2 2 2" xfId="17545"/>
    <cellStyle name="Input 7 2 2 2 2 2" xfId="23105"/>
    <cellStyle name="Input 7 2 2 2 2 2 2" xfId="32785"/>
    <cellStyle name="Input 7 2 2 2 2 3" xfId="20745"/>
    <cellStyle name="Input 7 2 2 2 2 3 2" xfId="30425"/>
    <cellStyle name="Input 7 2 2 2 2 4" xfId="19829"/>
    <cellStyle name="Input 7 2 2 2 2 4 2" xfId="29509"/>
    <cellStyle name="Input 7 2 2 2 2 5" xfId="27027"/>
    <cellStyle name="Input 7 2 2 2 2 6" xfId="27229"/>
    <cellStyle name="Input 7 2 2 2 3" xfId="18226"/>
    <cellStyle name="Input 7 2 2 2 3 2" xfId="23786"/>
    <cellStyle name="Input 7 2 2 2 3 2 2" xfId="33466"/>
    <cellStyle name="Input 7 2 2 2 3 3" xfId="19219"/>
    <cellStyle name="Input 7 2 2 2 3 3 2" xfId="28899"/>
    <cellStyle name="Input 7 2 2 2 3 4" xfId="25035"/>
    <cellStyle name="Input 7 2 2 2 3 4 2" xfId="34715"/>
    <cellStyle name="Input 7 2 2 2 3 5" xfId="27910"/>
    <cellStyle name="Input 7 2 2 2 4" xfId="22281"/>
    <cellStyle name="Input 7 2 2 2 4 2" xfId="31961"/>
    <cellStyle name="Input 7 2 2 2 5" xfId="19850"/>
    <cellStyle name="Input 7 2 2 2 5 2" xfId="29530"/>
    <cellStyle name="Input 7 2 2 2 6" xfId="18926"/>
    <cellStyle name="Input 7 2 2 2 6 2" xfId="28606"/>
    <cellStyle name="Input 7 2 2 2 7" xfId="25353"/>
    <cellStyle name="Input 7 2 2 3" xfId="16541"/>
    <cellStyle name="Input 7 2 2 3 2" xfId="17122"/>
    <cellStyle name="Input 7 2 2 3 2 2" xfId="22675"/>
    <cellStyle name="Input 7 2 2 3 2 2 2" xfId="32355"/>
    <cellStyle name="Input 7 2 2 3 2 3" xfId="20141"/>
    <cellStyle name="Input 7 2 2 3 2 3 2" xfId="29821"/>
    <cellStyle name="Input 7 2 2 3 2 4" xfId="24421"/>
    <cellStyle name="Input 7 2 2 3 2 4 2" xfId="34101"/>
    <cellStyle name="Input 7 2 2 3 2 5" xfId="26648"/>
    <cellStyle name="Input 7 2 2 3 2 6" xfId="25280"/>
    <cellStyle name="Input 7 2 2 3 3" xfId="17990"/>
    <cellStyle name="Input 7 2 2 3 3 2" xfId="23550"/>
    <cellStyle name="Input 7 2 2 3 3 2 2" xfId="33230"/>
    <cellStyle name="Input 7 2 2 3 3 3" xfId="18543"/>
    <cellStyle name="Input 7 2 2 3 3 3 2" xfId="28223"/>
    <cellStyle name="Input 7 2 2 3 3 4" xfId="24697"/>
    <cellStyle name="Input 7 2 2 3 3 4 2" xfId="34377"/>
    <cellStyle name="Input 7 2 2 3 3 5" xfId="27674"/>
    <cellStyle name="Input 7 2 2 3 4" xfId="22045"/>
    <cellStyle name="Input 7 2 2 3 4 2" xfId="31725"/>
    <cellStyle name="Input 7 2 2 3 5" xfId="20325"/>
    <cellStyle name="Input 7 2 2 3 5 2" xfId="30005"/>
    <cellStyle name="Input 7 2 2 3 6" xfId="19248"/>
    <cellStyle name="Input 7 2 2 3 6 2" xfId="28928"/>
    <cellStyle name="Input 7 2 2 3 7" xfId="25966"/>
    <cellStyle name="Input 7 2 2 4" xfId="17205"/>
    <cellStyle name="Input 7 2 2 4 2" xfId="22758"/>
    <cellStyle name="Input 7 2 2 4 2 2" xfId="32438"/>
    <cellStyle name="Input 7 2 2 4 3" xfId="19012"/>
    <cellStyle name="Input 7 2 2 4 3 2" xfId="28692"/>
    <cellStyle name="Input 7 2 2 4 4" xfId="18634"/>
    <cellStyle name="Input 7 2 2 4 4 2" xfId="28314"/>
    <cellStyle name="Input 7 2 2 4 5" xfId="26720"/>
    <cellStyle name="Input 7 2 2 4 6" xfId="26365"/>
    <cellStyle name="Input 7 2 2 5" xfId="17720"/>
    <cellStyle name="Input 7 2 2 5 2" xfId="23280"/>
    <cellStyle name="Input 7 2 2 5 2 2" xfId="32960"/>
    <cellStyle name="Input 7 2 2 5 3" xfId="24064"/>
    <cellStyle name="Input 7 2 2 5 3 2" xfId="33744"/>
    <cellStyle name="Input 7 2 2 5 4" xfId="21589"/>
    <cellStyle name="Input 7 2 2 5 4 2" xfId="31269"/>
    <cellStyle name="Input 7 2 2 5 5" xfId="27404"/>
    <cellStyle name="Input 7 2 2 6" xfId="21771"/>
    <cellStyle name="Input 7 2 2 6 2" xfId="31451"/>
    <cellStyle name="Input 7 2 2 7" xfId="24031"/>
    <cellStyle name="Input 7 2 2 7 2" xfId="33711"/>
    <cellStyle name="Input 7 2 2 8" xfId="24446"/>
    <cellStyle name="Input 7 2 2 8 2" xfId="34126"/>
    <cellStyle name="Input 7 2 2 9" xfId="25964"/>
    <cellStyle name="Input 7 2 3" xfId="16117"/>
    <cellStyle name="Input 7 2 3 2" xfId="16663"/>
    <cellStyle name="Input 7 2 3 2 2" xfId="17465"/>
    <cellStyle name="Input 7 2 3 2 2 2" xfId="23025"/>
    <cellStyle name="Input 7 2 3 2 2 2 2" xfId="32705"/>
    <cellStyle name="Input 7 2 3 2 2 3" xfId="20965"/>
    <cellStyle name="Input 7 2 3 2 2 3 2" xfId="30645"/>
    <cellStyle name="Input 7 2 3 2 2 4" xfId="20973"/>
    <cellStyle name="Input 7 2 3 2 2 4 2" xfId="30653"/>
    <cellStyle name="Input 7 2 3 2 2 5" xfId="26947"/>
    <cellStyle name="Input 7 2 3 2 2 6" xfId="25256"/>
    <cellStyle name="Input 7 2 3 2 3" xfId="18146"/>
    <cellStyle name="Input 7 2 3 2 3 2" xfId="23706"/>
    <cellStyle name="Input 7 2 3 2 3 2 2" xfId="33386"/>
    <cellStyle name="Input 7 2 3 2 3 3" xfId="24513"/>
    <cellStyle name="Input 7 2 3 2 3 3 2" xfId="34193"/>
    <cellStyle name="Input 7 2 3 2 3 4" xfId="24769"/>
    <cellStyle name="Input 7 2 3 2 3 4 2" xfId="34449"/>
    <cellStyle name="Input 7 2 3 2 3 5" xfId="27830"/>
    <cellStyle name="Input 7 2 3 2 4" xfId="22201"/>
    <cellStyle name="Input 7 2 3 2 4 2" xfId="31881"/>
    <cellStyle name="Input 7 2 3 2 5" xfId="21036"/>
    <cellStyle name="Input 7 2 3 2 5 2" xfId="30716"/>
    <cellStyle name="Input 7 2 3 2 6" xfId="20974"/>
    <cellStyle name="Input 7 2 3 2 6 2" xfId="30654"/>
    <cellStyle name="Input 7 2 3 2 7" xfId="25750"/>
    <cellStyle name="Input 7 2 3 3" xfId="16461"/>
    <cellStyle name="Input 7 2 3 3 2" xfId="17149"/>
    <cellStyle name="Input 7 2 3 3 2 2" xfId="22702"/>
    <cellStyle name="Input 7 2 3 3 2 2 2" xfId="32382"/>
    <cellStyle name="Input 7 2 3 3 2 3" xfId="24149"/>
    <cellStyle name="Input 7 2 3 3 2 3 2" xfId="33829"/>
    <cellStyle name="Input 7 2 3 3 2 4" xfId="20679"/>
    <cellStyle name="Input 7 2 3 3 2 4 2" xfId="30359"/>
    <cellStyle name="Input 7 2 3 3 2 5" xfId="26675"/>
    <cellStyle name="Input 7 2 3 3 2 6" xfId="27151"/>
    <cellStyle name="Input 7 2 3 3 3" xfId="17910"/>
    <cellStyle name="Input 7 2 3 3 3 2" xfId="23470"/>
    <cellStyle name="Input 7 2 3 3 3 2 2" xfId="33150"/>
    <cellStyle name="Input 7 2 3 3 3 3" xfId="18966"/>
    <cellStyle name="Input 7 2 3 3 3 3 2" xfId="28646"/>
    <cellStyle name="Input 7 2 3 3 3 4" xfId="24754"/>
    <cellStyle name="Input 7 2 3 3 3 4 2" xfId="34434"/>
    <cellStyle name="Input 7 2 3 3 3 5" xfId="27594"/>
    <cellStyle name="Input 7 2 3 3 4" xfId="21965"/>
    <cellStyle name="Input 7 2 3 3 4 2" xfId="31645"/>
    <cellStyle name="Input 7 2 3 3 5" xfId="20072"/>
    <cellStyle name="Input 7 2 3 3 5 2" xfId="29752"/>
    <cellStyle name="Input 7 2 3 3 6" xfId="21235"/>
    <cellStyle name="Input 7 2 3 3 6 2" xfId="30915"/>
    <cellStyle name="Input 7 2 3 3 7" xfId="25281"/>
    <cellStyle name="Input 7 2 3 4" xfId="17197"/>
    <cellStyle name="Input 7 2 3 4 2" xfId="22750"/>
    <cellStyle name="Input 7 2 3 4 2 2" xfId="32430"/>
    <cellStyle name="Input 7 2 3 4 3" xfId="19975"/>
    <cellStyle name="Input 7 2 3 4 3 2" xfId="29655"/>
    <cellStyle name="Input 7 2 3 4 4" xfId="21499"/>
    <cellStyle name="Input 7 2 3 4 4 2" xfId="31179"/>
    <cellStyle name="Input 7 2 3 4 5" xfId="26714"/>
    <cellStyle name="Input 7 2 3 4 6" xfId="27160"/>
    <cellStyle name="Input 7 2 3 5" xfId="17289"/>
    <cellStyle name="Input 7 2 3 5 2" xfId="22849"/>
    <cellStyle name="Input 7 2 3 5 2 2" xfId="32529"/>
    <cellStyle name="Input 7 2 3 5 3" xfId="19998"/>
    <cellStyle name="Input 7 2 3 5 3 2" xfId="29678"/>
    <cellStyle name="Input 7 2 3 5 4" xfId="20571"/>
    <cellStyle name="Input 7 2 3 5 4 2" xfId="30251"/>
    <cellStyle name="Input 7 2 3 5 5" xfId="26315"/>
    <cellStyle name="Input 7 2 3 6" xfId="21687"/>
    <cellStyle name="Input 7 2 3 6 2" xfId="31367"/>
    <cellStyle name="Input 7 2 3 7" xfId="24366"/>
    <cellStyle name="Input 7 2 3 7 2" xfId="34046"/>
    <cellStyle name="Input 7 2 3 8" xfId="24185"/>
    <cellStyle name="Input 7 2 3 8 2" xfId="33865"/>
    <cellStyle name="Input 7 2 3 9" xfId="25998"/>
    <cellStyle name="Input 7 2 4" xfId="16069"/>
    <cellStyle name="Input 7 2 4 2" xfId="17417"/>
    <cellStyle name="Input 7 2 4 2 2" xfId="22977"/>
    <cellStyle name="Input 7 2 4 2 2 2" xfId="32657"/>
    <cellStyle name="Input 7 2 4 2 3" xfId="20826"/>
    <cellStyle name="Input 7 2 4 2 3 2" xfId="30506"/>
    <cellStyle name="Input 7 2 4 2 4" xfId="19989"/>
    <cellStyle name="Input 7 2 4 2 4 2" xfId="29669"/>
    <cellStyle name="Input 7 2 4 2 5" xfId="26899"/>
    <cellStyle name="Input 7 2 4 2 6" xfId="25659"/>
    <cellStyle name="Input 7 2 4 3" xfId="18098"/>
    <cellStyle name="Input 7 2 4 3 2" xfId="23658"/>
    <cellStyle name="Input 7 2 4 3 2 2" xfId="33338"/>
    <cellStyle name="Input 7 2 4 3 3" xfId="24187"/>
    <cellStyle name="Input 7 2 4 3 3 2" xfId="33867"/>
    <cellStyle name="Input 7 2 4 3 4" xfId="20781"/>
    <cellStyle name="Input 7 2 4 3 4 2" xfId="30461"/>
    <cellStyle name="Input 7 2 4 3 5" xfId="27782"/>
    <cellStyle name="Input 7 2 4 4" xfId="22153"/>
    <cellStyle name="Input 7 2 4 4 2" xfId="31833"/>
    <cellStyle name="Input 7 2 4 5" xfId="18916"/>
    <cellStyle name="Input 7 2 4 5 2" xfId="28596"/>
    <cellStyle name="Input 7 2 4 6" xfId="19133"/>
    <cellStyle name="Input 7 2 4 6 2" xfId="28813"/>
    <cellStyle name="Input 7 2 4 7" xfId="25487"/>
    <cellStyle name="Input 7 2 5" xfId="16413"/>
    <cellStyle name="Input 7 2 5 2" xfId="16951"/>
    <cellStyle name="Input 7 2 5 2 2" xfId="22504"/>
    <cellStyle name="Input 7 2 5 2 2 2" xfId="32184"/>
    <cellStyle name="Input 7 2 5 2 3" xfId="20612"/>
    <cellStyle name="Input 7 2 5 2 3 2" xfId="30292"/>
    <cellStyle name="Input 7 2 5 2 4" xfId="24671"/>
    <cellStyle name="Input 7 2 5 2 4 2" xfId="34351"/>
    <cellStyle name="Input 7 2 5 2 5" xfId="26486"/>
    <cellStyle name="Input 7 2 5 2 6" xfId="26112"/>
    <cellStyle name="Input 7 2 5 3" xfId="17862"/>
    <cellStyle name="Input 7 2 5 3 2" xfId="23422"/>
    <cellStyle name="Input 7 2 5 3 2 2" xfId="33102"/>
    <cellStyle name="Input 7 2 5 3 3" xfId="18909"/>
    <cellStyle name="Input 7 2 5 3 3 2" xfId="28589"/>
    <cellStyle name="Input 7 2 5 3 4" xfId="20574"/>
    <cellStyle name="Input 7 2 5 3 4 2" xfId="30254"/>
    <cellStyle name="Input 7 2 5 3 5" xfId="27546"/>
    <cellStyle name="Input 7 2 5 4" xfId="21917"/>
    <cellStyle name="Input 7 2 5 4 2" xfId="31597"/>
    <cellStyle name="Input 7 2 5 5" xfId="20142"/>
    <cellStyle name="Input 7 2 5 5 2" xfId="29822"/>
    <cellStyle name="Input 7 2 5 6" xfId="21543"/>
    <cellStyle name="Input 7 2 5 6 2" xfId="31223"/>
    <cellStyle name="Input 7 2 5 7" xfId="25432"/>
    <cellStyle name="Input 7 2 6" xfId="17077"/>
    <cellStyle name="Input 7 2 6 2" xfId="22630"/>
    <cellStyle name="Input 7 2 6 2 2" xfId="32310"/>
    <cellStyle name="Input 7 2 6 3" xfId="18986"/>
    <cellStyle name="Input 7 2 6 3 2" xfId="28666"/>
    <cellStyle name="Input 7 2 6 4" xfId="19208"/>
    <cellStyle name="Input 7 2 6 4 2" xfId="28888"/>
    <cellStyle name="Input 7 2 6 5" xfId="26607"/>
    <cellStyle name="Input 7 2 6 6" xfId="25841"/>
    <cellStyle name="Input 7 2 7" xfId="17269"/>
    <cellStyle name="Input 7 2 7 2" xfId="22826"/>
    <cellStyle name="Input 7 2 7 2 2" xfId="32506"/>
    <cellStyle name="Input 7 2 7 3" xfId="20328"/>
    <cellStyle name="Input 7 2 7 3 2" xfId="30008"/>
    <cellStyle name="Input 7 2 7 4" xfId="19958"/>
    <cellStyle name="Input 7 2 7 4 2" xfId="29638"/>
    <cellStyle name="Input 7 2 7 5" xfId="27136"/>
    <cellStyle name="Input 7 2 8" xfId="21638"/>
    <cellStyle name="Input 7 2 8 2" xfId="31318"/>
    <cellStyle name="Input 7 2 9" xfId="24442"/>
    <cellStyle name="Input 7 2 9 2" xfId="34122"/>
    <cellStyle name="Input 7 3" xfId="15984"/>
    <cellStyle name="Input 7 3 10" xfId="25320"/>
    <cellStyle name="Input 7 3 2" xfId="16256"/>
    <cellStyle name="Input 7 3 2 2" xfId="16727"/>
    <cellStyle name="Input 7 3 2 2 2" xfId="17597"/>
    <cellStyle name="Input 7 3 2 2 2 2" xfId="23157"/>
    <cellStyle name="Input 7 3 2 2 2 2 2" xfId="32837"/>
    <cellStyle name="Input 7 3 2 2 2 3" xfId="18997"/>
    <cellStyle name="Input 7 3 2 2 2 3 2" xfId="28677"/>
    <cellStyle name="Input 7 3 2 2 2 4" xfId="24864"/>
    <cellStyle name="Input 7 3 2 2 2 4 2" xfId="34544"/>
    <cellStyle name="Input 7 3 2 2 2 5" xfId="27079"/>
    <cellStyle name="Input 7 3 2 2 2 6" xfId="27281"/>
    <cellStyle name="Input 7 3 2 2 3" xfId="18278"/>
    <cellStyle name="Input 7 3 2 2 3 2" xfId="23838"/>
    <cellStyle name="Input 7 3 2 2 3 2 2" xfId="33518"/>
    <cellStyle name="Input 7 3 2 2 3 3" xfId="24526"/>
    <cellStyle name="Input 7 3 2 2 3 3 2" xfId="34206"/>
    <cellStyle name="Input 7 3 2 2 3 4" xfId="19682"/>
    <cellStyle name="Input 7 3 2 2 3 4 2" xfId="29362"/>
    <cellStyle name="Input 7 3 2 2 3 5" xfId="27962"/>
    <cellStyle name="Input 7 3 2 2 4" xfId="22333"/>
    <cellStyle name="Input 7 3 2 2 4 2" xfId="32013"/>
    <cellStyle name="Input 7 3 2 2 5" xfId="19622"/>
    <cellStyle name="Input 7 3 2 2 5 2" xfId="29302"/>
    <cellStyle name="Input 7 3 2 2 6" xfId="20427"/>
    <cellStyle name="Input 7 3 2 2 6 2" xfId="30107"/>
    <cellStyle name="Input 7 3 2 2 7" xfId="26092"/>
    <cellStyle name="Input 7 3 2 3" xfId="16593"/>
    <cellStyle name="Input 7 3 2 3 2" xfId="17361"/>
    <cellStyle name="Input 7 3 2 3 2 2" xfId="22921"/>
    <cellStyle name="Input 7 3 2 3 2 2 2" xfId="32601"/>
    <cellStyle name="Input 7 3 2 3 2 3" xfId="18605"/>
    <cellStyle name="Input 7 3 2 3 2 3 2" xfId="28285"/>
    <cellStyle name="Input 7 3 2 3 2 4" xfId="19041"/>
    <cellStyle name="Input 7 3 2 3 2 4 2" xfId="28721"/>
    <cellStyle name="Input 7 3 2 3 2 5" xfId="26843"/>
    <cellStyle name="Input 7 3 2 3 2 6" xfId="25104"/>
    <cellStyle name="Input 7 3 2 3 3" xfId="18042"/>
    <cellStyle name="Input 7 3 2 3 3 2" xfId="23602"/>
    <cellStyle name="Input 7 3 2 3 3 2 2" xfId="33282"/>
    <cellStyle name="Input 7 3 2 3 3 3" xfId="24174"/>
    <cellStyle name="Input 7 3 2 3 3 3 2" xfId="33854"/>
    <cellStyle name="Input 7 3 2 3 3 4" xfId="19265"/>
    <cellStyle name="Input 7 3 2 3 3 4 2" xfId="28945"/>
    <cellStyle name="Input 7 3 2 3 3 5" xfId="27726"/>
    <cellStyle name="Input 7 3 2 3 4" xfId="22097"/>
    <cellStyle name="Input 7 3 2 3 4 2" xfId="31777"/>
    <cellStyle name="Input 7 3 2 3 5" xfId="20319"/>
    <cellStyle name="Input 7 3 2 3 5 2" xfId="29999"/>
    <cellStyle name="Input 7 3 2 3 6" xfId="18403"/>
    <cellStyle name="Input 7 3 2 3 6 2" xfId="28083"/>
    <cellStyle name="Input 7 3 2 3 7" xfId="26041"/>
    <cellStyle name="Input 7 3 2 4" xfId="17272"/>
    <cellStyle name="Input 7 3 2 4 2" xfId="22829"/>
    <cellStyle name="Input 7 3 2 4 2 2" xfId="32509"/>
    <cellStyle name="Input 7 3 2 4 3" xfId="20873"/>
    <cellStyle name="Input 7 3 2 4 3 2" xfId="30553"/>
    <cellStyle name="Input 7 3 2 4 4" xfId="21171"/>
    <cellStyle name="Input 7 3 2 4 4 2" xfId="30851"/>
    <cellStyle name="Input 7 3 2 4 5" xfId="26770"/>
    <cellStyle name="Input 7 3 2 4 6" xfId="27196"/>
    <cellStyle name="Input 7 3 2 5" xfId="17772"/>
    <cellStyle name="Input 7 3 2 5 2" xfId="23332"/>
    <cellStyle name="Input 7 3 2 5 2 2" xfId="33012"/>
    <cellStyle name="Input 7 3 2 5 3" xfId="21207"/>
    <cellStyle name="Input 7 3 2 5 3 2" xfId="30887"/>
    <cellStyle name="Input 7 3 2 5 4" xfId="24672"/>
    <cellStyle name="Input 7 3 2 5 4 2" xfId="34352"/>
    <cellStyle name="Input 7 3 2 5 5" xfId="27456"/>
    <cellStyle name="Input 7 3 2 6" xfId="21827"/>
    <cellStyle name="Input 7 3 2 6 2" xfId="31507"/>
    <cellStyle name="Input 7 3 2 7" xfId="19066"/>
    <cellStyle name="Input 7 3 2 7 2" xfId="28746"/>
    <cellStyle name="Input 7 3 2 8" xfId="21541"/>
    <cellStyle name="Input 7 3 2 8 2" xfId="31221"/>
    <cellStyle name="Input 7 3 2 9" xfId="25675"/>
    <cellStyle name="Input 7 3 3" xfId="16144"/>
    <cellStyle name="Input 7 3 3 2" xfId="17485"/>
    <cellStyle name="Input 7 3 3 2 2" xfId="23045"/>
    <cellStyle name="Input 7 3 3 2 2 2" xfId="32725"/>
    <cellStyle name="Input 7 3 3 2 3" xfId="19382"/>
    <cellStyle name="Input 7 3 3 2 3 2" xfId="29062"/>
    <cellStyle name="Input 7 3 3 2 4" xfId="18872"/>
    <cellStyle name="Input 7 3 3 2 4 2" xfId="28552"/>
    <cellStyle name="Input 7 3 3 2 5" xfId="26967"/>
    <cellStyle name="Input 7 3 3 2 6" xfId="25164"/>
    <cellStyle name="Input 7 3 3 3" xfId="18166"/>
    <cellStyle name="Input 7 3 3 3 2" xfId="23726"/>
    <cellStyle name="Input 7 3 3 3 2 2" xfId="33406"/>
    <cellStyle name="Input 7 3 3 3 3" xfId="24490"/>
    <cellStyle name="Input 7 3 3 3 3 2" xfId="34170"/>
    <cellStyle name="Input 7 3 3 3 4" xfId="24903"/>
    <cellStyle name="Input 7 3 3 3 4 2" xfId="34583"/>
    <cellStyle name="Input 7 3 3 3 5" xfId="27850"/>
    <cellStyle name="Input 7 3 3 4" xfId="22221"/>
    <cellStyle name="Input 7 3 3 4 2" xfId="31901"/>
    <cellStyle name="Input 7 3 3 5" xfId="20724"/>
    <cellStyle name="Input 7 3 3 5 2" xfId="30404"/>
    <cellStyle name="Input 7 3 3 6" xfId="21066"/>
    <cellStyle name="Input 7 3 3 6 2" xfId="30746"/>
    <cellStyle name="Input 7 3 3 7" xfId="26198"/>
    <cellStyle name="Input 7 3 4" xfId="16481"/>
    <cellStyle name="Input 7 3 4 2" xfId="17010"/>
    <cellStyle name="Input 7 3 4 2 2" xfId="22563"/>
    <cellStyle name="Input 7 3 4 2 2 2" xfId="32243"/>
    <cellStyle name="Input 7 3 4 2 3" xfId="21226"/>
    <cellStyle name="Input 7 3 4 2 3 2" xfId="30906"/>
    <cellStyle name="Input 7 3 4 2 4" xfId="24160"/>
    <cellStyle name="Input 7 3 4 2 4 2" xfId="33840"/>
    <cellStyle name="Input 7 3 4 2 5" xfId="26545"/>
    <cellStyle name="Input 7 3 4 2 6" xfId="25386"/>
    <cellStyle name="Input 7 3 4 3" xfId="17930"/>
    <cellStyle name="Input 7 3 4 3 2" xfId="23490"/>
    <cellStyle name="Input 7 3 4 3 2 2" xfId="33170"/>
    <cellStyle name="Input 7 3 4 3 3" xfId="21501"/>
    <cellStyle name="Input 7 3 4 3 3 2" xfId="31181"/>
    <cellStyle name="Input 7 3 4 3 4" xfId="21474"/>
    <cellStyle name="Input 7 3 4 3 4 2" xfId="31154"/>
    <cellStyle name="Input 7 3 4 3 5" xfId="27614"/>
    <cellStyle name="Input 7 3 4 4" xfId="21985"/>
    <cellStyle name="Input 7 3 4 4 2" xfId="31665"/>
    <cellStyle name="Input 7 3 4 5" xfId="21268"/>
    <cellStyle name="Input 7 3 4 5 2" xfId="30948"/>
    <cellStyle name="Input 7 3 4 6" xfId="19031"/>
    <cellStyle name="Input 7 3 4 6 2" xfId="28711"/>
    <cellStyle name="Input 7 3 4 7" xfId="26079"/>
    <cellStyle name="Input 7 3 5" xfId="17196"/>
    <cellStyle name="Input 7 3 5 2" xfId="22749"/>
    <cellStyle name="Input 7 3 5 2 2" xfId="32429"/>
    <cellStyle name="Input 7 3 5 3" xfId="18608"/>
    <cellStyle name="Input 7 3 5 3 2" xfId="28288"/>
    <cellStyle name="Input 7 3 5 4" xfId="21017"/>
    <cellStyle name="Input 7 3 5 4 2" xfId="30697"/>
    <cellStyle name="Input 7 3 5 5" xfId="26713"/>
    <cellStyle name="Input 7 3 5 6" xfId="26798"/>
    <cellStyle name="Input 7 3 6" xfId="17660"/>
    <cellStyle name="Input 7 3 6 2" xfId="23220"/>
    <cellStyle name="Input 7 3 6 2 2" xfId="32900"/>
    <cellStyle name="Input 7 3 6 3" xfId="19656"/>
    <cellStyle name="Input 7 3 6 3 2" xfId="29336"/>
    <cellStyle name="Input 7 3 6 4" xfId="25014"/>
    <cellStyle name="Input 7 3 6 4 2" xfId="34694"/>
    <cellStyle name="Input 7 3 6 5" xfId="27344"/>
    <cellStyle name="Input 7 3 7" xfId="21711"/>
    <cellStyle name="Input 7 3 7 2" xfId="31391"/>
    <cellStyle name="Input 7 3 8" xfId="19888"/>
    <cellStyle name="Input 7 3 8 2" xfId="29568"/>
    <cellStyle name="Input 7 3 9" xfId="21552"/>
    <cellStyle name="Input 7 3 9 2" xfId="31232"/>
    <cellStyle name="Input 7 4" xfId="16379"/>
    <cellStyle name="Input 7 4 2" xfId="16919"/>
    <cellStyle name="Input 7 4 2 2" xfId="22472"/>
    <cellStyle name="Input 7 4 2 2 2" xfId="32152"/>
    <cellStyle name="Input 7 4 2 3" xfId="20260"/>
    <cellStyle name="Input 7 4 2 3 2" xfId="29940"/>
    <cellStyle name="Input 7 4 2 4" xfId="21266"/>
    <cellStyle name="Input 7 4 2 4 2" xfId="30946"/>
    <cellStyle name="Input 7 4 2 5" xfId="26454"/>
    <cellStyle name="Input 7 4 2 6" xfId="26116"/>
    <cellStyle name="Input 7 4 3" xfId="17828"/>
    <cellStyle name="Input 7 4 3 2" xfId="23388"/>
    <cellStyle name="Input 7 4 3 2 2" xfId="33068"/>
    <cellStyle name="Input 7 4 3 3" xfId="19701"/>
    <cellStyle name="Input 7 4 3 3 2" xfId="29381"/>
    <cellStyle name="Input 7 4 3 4" xfId="20665"/>
    <cellStyle name="Input 7 4 3 4 2" xfId="30345"/>
    <cellStyle name="Input 7 4 3 5" xfId="27512"/>
    <cellStyle name="Input 7 4 4" xfId="21883"/>
    <cellStyle name="Input 7 4 4 2" xfId="31563"/>
    <cellStyle name="Input 7 4 5" xfId="24080"/>
    <cellStyle name="Input 7 4 5 2" xfId="33760"/>
    <cellStyle name="Input 7 4 6" xfId="18486"/>
    <cellStyle name="Input 7 4 6 2" xfId="28166"/>
    <cellStyle name="Input 7 4 7" xfId="25449"/>
    <cellStyle name="Input 7 5" xfId="24495"/>
    <cellStyle name="Input 7 5 2" xfId="34175"/>
    <cellStyle name="Linked Cell" xfId="12" builtinId="24" customBuiltin="1"/>
    <cellStyle name="Linked Cell 2" xfId="129"/>
    <cellStyle name="Linked Cell 3" xfId="214"/>
    <cellStyle name="Linked Cell 4" xfId="300"/>
    <cellStyle name="Linked Cell 5" xfId="793"/>
    <cellStyle name="Linked Cell 6" xfId="1318"/>
    <cellStyle name="Linked Cell 7" xfId="128"/>
    <cellStyle name="Neutral" xfId="8" builtinId="28" customBuiltin="1"/>
    <cellStyle name="Neutral 2" xfId="131"/>
    <cellStyle name="Neutral 3" xfId="215"/>
    <cellStyle name="Neutral 4" xfId="301"/>
    <cellStyle name="Neutral 5" xfId="794"/>
    <cellStyle name="Neutral 6" xfId="1299"/>
    <cellStyle name="Neutral 7" xfId="130"/>
    <cellStyle name="Normal" xfId="0" builtinId="0"/>
    <cellStyle name="Normal 10" xfId="160"/>
    <cellStyle name="Normal 10 2" xfId="34727"/>
    <cellStyle name="Normal 11" xfId="175"/>
    <cellStyle name="Normal 11 10" xfId="2298"/>
    <cellStyle name="Normal 11 10 2" xfId="10108"/>
    <cellStyle name="Normal 11 11" xfId="4318"/>
    <cellStyle name="Normal 11 11 2" xfId="12038"/>
    <cellStyle name="Normal 11 12" xfId="6248"/>
    <cellStyle name="Normal 11 12 2" xfId="13968"/>
    <cellStyle name="Normal 11 13" xfId="8178"/>
    <cellStyle name="Normal 11 2" xfId="240"/>
    <cellStyle name="Normal 11 2 10" xfId="4328"/>
    <cellStyle name="Normal 11 2 10 2" xfId="12048"/>
    <cellStyle name="Normal 11 2 11" xfId="6258"/>
    <cellStyle name="Normal 11 2 11 2" xfId="13978"/>
    <cellStyle name="Normal 11 2 12" xfId="8188"/>
    <cellStyle name="Normal 11 2 2" xfId="260"/>
    <cellStyle name="Normal 11 2 2 10" xfId="6278"/>
    <cellStyle name="Normal 11 2 2 10 2" xfId="13998"/>
    <cellStyle name="Normal 11 2 2 11" xfId="8208"/>
    <cellStyle name="Normal 11 2 2 2" xfId="345"/>
    <cellStyle name="Normal 11 2 2 2 10" xfId="8248"/>
    <cellStyle name="Normal 11 2 2 2 2" xfId="425"/>
    <cellStyle name="Normal 11 2 2 2 2 2" xfId="585"/>
    <cellStyle name="Normal 11 2 2 2 2 2 2" xfId="1133"/>
    <cellStyle name="Normal 11 2 2 2 2 2 2 2" xfId="49"/>
    <cellStyle name="Normal 11 2 2 2 2 2 2 2 2" xfId="2290"/>
    <cellStyle name="Normal 11 2 2 2 2 2 2 2 2 2" xfId="10100"/>
    <cellStyle name="Normal 11 2 2 2 2 2 2 2 3" xfId="4310"/>
    <cellStyle name="Normal 11 2 2 2 2 2 2 2 3 2" xfId="12030"/>
    <cellStyle name="Normal 11 2 2 2 2 2 2 2 4" xfId="6240"/>
    <cellStyle name="Normal 11 2 2 2 2 2 2 2 4 2" xfId="13960"/>
    <cellStyle name="Normal 11 2 2 2 2 2 2 2 5" xfId="8170"/>
    <cellStyle name="Normal 11 2 2 2 2 2 2 2 6" xfId="16035"/>
    <cellStyle name="Normal 11 2 2 2 2 2 2 3" xfId="3090"/>
    <cellStyle name="Normal 11 2 2 2 2 2 2 3 2" xfId="10900"/>
    <cellStyle name="Normal 11 2 2 2 2 2 2 4" xfId="5110"/>
    <cellStyle name="Normal 11 2 2 2 2 2 2 4 2" xfId="12830"/>
    <cellStyle name="Normal 11 2 2 2 2 2 2 5" xfId="7040"/>
    <cellStyle name="Normal 11 2 2 2 2 2 2 5 2" xfId="14760"/>
    <cellStyle name="Normal 11 2 2 2 2 2 2 6" xfId="8970"/>
    <cellStyle name="Normal 11 2 2 2 2 2 3" xfId="1639"/>
    <cellStyle name="Normal 11 2 2 2 2 2 3 2" xfId="3572"/>
    <cellStyle name="Normal 11 2 2 2 2 2 3 2 2" xfId="11382"/>
    <cellStyle name="Normal 11 2 2 2 2 2 3 3" xfId="5592"/>
    <cellStyle name="Normal 11 2 2 2 2 2 3 3 2" xfId="13312"/>
    <cellStyle name="Normal 11 2 2 2 2 2 3 4" xfId="7522"/>
    <cellStyle name="Normal 11 2 2 2 2 2 3 4 2" xfId="15242"/>
    <cellStyle name="Normal 11 2 2 2 2 2 3 5" xfId="9452"/>
    <cellStyle name="Normal 11 2 2 2 2 2 4" xfId="2608"/>
    <cellStyle name="Normal 11 2 2 2 2 2 4 2" xfId="10418"/>
    <cellStyle name="Normal 11 2 2 2 2 2 5" xfId="4628"/>
    <cellStyle name="Normal 11 2 2 2 2 2 5 2" xfId="12348"/>
    <cellStyle name="Normal 11 2 2 2 2 2 6" xfId="6558"/>
    <cellStyle name="Normal 11 2 2 2 2 2 6 2" xfId="14278"/>
    <cellStyle name="Normal 11 2 2 2 2 2 7" xfId="8488"/>
    <cellStyle name="Normal 11 2 2 2 2 3" xfId="747"/>
    <cellStyle name="Normal 11 2 2 2 2 3 2" xfId="1294"/>
    <cellStyle name="Normal 11 2 2 2 2 3 2 2" xfId="2281"/>
    <cellStyle name="Normal 11 2 2 2 2 3 2 2 2" xfId="4214"/>
    <cellStyle name="Normal 11 2 2 2 2 3 2 2 2 2" xfId="12024"/>
    <cellStyle name="Normal 11 2 2 2 2 3 2 2 3" xfId="6234"/>
    <cellStyle name="Normal 11 2 2 2 2 3 2 2 3 2" xfId="13954"/>
    <cellStyle name="Normal 11 2 2 2 2 3 2 2 4" xfId="8164"/>
    <cellStyle name="Normal 11 2 2 2 2 3 2 2 4 2" xfId="15884"/>
    <cellStyle name="Normal 11 2 2 2 2 3 2 2 5" xfId="10094"/>
    <cellStyle name="Normal 11 2 2 2 2 3 2 3" xfId="3251"/>
    <cellStyle name="Normal 11 2 2 2 2 3 2 3 2" xfId="11061"/>
    <cellStyle name="Normal 11 2 2 2 2 3 2 4" xfId="5271"/>
    <cellStyle name="Normal 11 2 2 2 2 3 2 4 2" xfId="12991"/>
    <cellStyle name="Normal 11 2 2 2 2 3 2 5" xfId="7201"/>
    <cellStyle name="Normal 11 2 2 2 2 3 2 5 2" xfId="14921"/>
    <cellStyle name="Normal 11 2 2 2 2 3 2 6" xfId="9131"/>
    <cellStyle name="Normal 11 2 2 2 2 3 3" xfId="1800"/>
    <cellStyle name="Normal 11 2 2 2 2 3 3 2" xfId="3733"/>
    <cellStyle name="Normal 11 2 2 2 2 3 3 2 2" xfId="11543"/>
    <cellStyle name="Normal 11 2 2 2 2 3 3 3" xfId="5753"/>
    <cellStyle name="Normal 11 2 2 2 2 3 3 3 2" xfId="13473"/>
    <cellStyle name="Normal 11 2 2 2 2 3 3 4" xfId="7683"/>
    <cellStyle name="Normal 11 2 2 2 2 3 3 4 2" xfId="15403"/>
    <cellStyle name="Normal 11 2 2 2 2 3 3 5" xfId="9613"/>
    <cellStyle name="Normal 11 2 2 2 2 3 4" xfId="2769"/>
    <cellStyle name="Normal 11 2 2 2 2 3 4 2" xfId="10579"/>
    <cellStyle name="Normal 11 2 2 2 2 3 5" xfId="4789"/>
    <cellStyle name="Normal 11 2 2 2 2 3 5 2" xfId="12509"/>
    <cellStyle name="Normal 11 2 2 2 2 3 6" xfId="6719"/>
    <cellStyle name="Normal 11 2 2 2 2 3 6 2" xfId="14439"/>
    <cellStyle name="Normal 11 2 2 2 2 3 7" xfId="8649"/>
    <cellStyle name="Normal 11 2 2 2 2 4" xfId="973"/>
    <cellStyle name="Normal 11 2 2 2 2 4 2" xfId="1961"/>
    <cellStyle name="Normal 11 2 2 2 2 4 2 2" xfId="3894"/>
    <cellStyle name="Normal 11 2 2 2 2 4 2 2 2" xfId="11704"/>
    <cellStyle name="Normal 11 2 2 2 2 4 2 3" xfId="5914"/>
    <cellStyle name="Normal 11 2 2 2 2 4 2 3 2" xfId="13634"/>
    <cellStyle name="Normal 11 2 2 2 2 4 2 4" xfId="7844"/>
    <cellStyle name="Normal 11 2 2 2 2 4 2 4 2" xfId="15564"/>
    <cellStyle name="Normal 11 2 2 2 2 4 2 5" xfId="9774"/>
    <cellStyle name="Normal 11 2 2 2 2 4 3" xfId="2930"/>
    <cellStyle name="Normal 11 2 2 2 2 4 3 2" xfId="10740"/>
    <cellStyle name="Normal 11 2 2 2 2 4 4" xfId="4950"/>
    <cellStyle name="Normal 11 2 2 2 2 4 4 2" xfId="12670"/>
    <cellStyle name="Normal 11 2 2 2 2 4 5" xfId="6880"/>
    <cellStyle name="Normal 11 2 2 2 2 4 5 2" xfId="14600"/>
    <cellStyle name="Normal 11 2 2 2 2 4 6" xfId="8810"/>
    <cellStyle name="Normal 11 2 2 2 2 5" xfId="1479"/>
    <cellStyle name="Normal 11 2 2 2 2 5 2" xfId="3412"/>
    <cellStyle name="Normal 11 2 2 2 2 5 2 2" xfId="11222"/>
    <cellStyle name="Normal 11 2 2 2 2 5 3" xfId="5432"/>
    <cellStyle name="Normal 11 2 2 2 2 5 3 2" xfId="13152"/>
    <cellStyle name="Normal 11 2 2 2 2 5 4" xfId="7362"/>
    <cellStyle name="Normal 11 2 2 2 2 5 4 2" xfId="15082"/>
    <cellStyle name="Normal 11 2 2 2 2 5 5" xfId="9292"/>
    <cellStyle name="Normal 11 2 2 2 2 6" xfId="2448"/>
    <cellStyle name="Normal 11 2 2 2 2 6 2" xfId="10258"/>
    <cellStyle name="Normal 11 2 2 2 2 7" xfId="4468"/>
    <cellStyle name="Normal 11 2 2 2 2 7 2" xfId="12188"/>
    <cellStyle name="Normal 11 2 2 2 2 8" xfId="6398"/>
    <cellStyle name="Normal 11 2 2 2 2 8 2" xfId="14118"/>
    <cellStyle name="Normal 11 2 2 2 2 9" xfId="8328"/>
    <cellStyle name="Normal 11 2 2 2 3" xfId="505"/>
    <cellStyle name="Normal 11 2 2 2 3 2" xfId="1053"/>
    <cellStyle name="Normal 11 2 2 2 3 2 2" xfId="2041"/>
    <cellStyle name="Normal 11 2 2 2 3 2 2 2" xfId="3974"/>
    <cellStyle name="Normal 11 2 2 2 3 2 2 2 2" xfId="11784"/>
    <cellStyle name="Normal 11 2 2 2 3 2 2 3" xfId="5994"/>
    <cellStyle name="Normal 11 2 2 2 3 2 2 3 2" xfId="13714"/>
    <cellStyle name="Normal 11 2 2 2 3 2 2 4" xfId="7924"/>
    <cellStyle name="Normal 11 2 2 2 3 2 2 4 2" xfId="15644"/>
    <cellStyle name="Normal 11 2 2 2 3 2 2 5" xfId="9854"/>
    <cellStyle name="Normal 11 2 2 2 3 2 3" xfId="3010"/>
    <cellStyle name="Normal 11 2 2 2 3 2 3 2" xfId="10820"/>
    <cellStyle name="Normal 11 2 2 2 3 2 4" xfId="5030"/>
    <cellStyle name="Normal 11 2 2 2 3 2 4 2" xfId="12750"/>
    <cellStyle name="Normal 11 2 2 2 3 2 5" xfId="6960"/>
    <cellStyle name="Normal 11 2 2 2 3 2 5 2" xfId="14680"/>
    <cellStyle name="Normal 11 2 2 2 3 2 6" xfId="8890"/>
    <cellStyle name="Normal 11 2 2 2 3 3" xfId="1559"/>
    <cellStyle name="Normal 11 2 2 2 3 3 2" xfId="3492"/>
    <cellStyle name="Normal 11 2 2 2 3 3 2 2" xfId="11302"/>
    <cellStyle name="Normal 11 2 2 2 3 3 3" xfId="5512"/>
    <cellStyle name="Normal 11 2 2 2 3 3 3 2" xfId="13232"/>
    <cellStyle name="Normal 11 2 2 2 3 3 4" xfId="7442"/>
    <cellStyle name="Normal 11 2 2 2 3 3 4 2" xfId="15162"/>
    <cellStyle name="Normal 11 2 2 2 3 3 5" xfId="9372"/>
    <cellStyle name="Normal 11 2 2 2 3 4" xfId="2528"/>
    <cellStyle name="Normal 11 2 2 2 3 4 2" xfId="10338"/>
    <cellStyle name="Normal 11 2 2 2 3 5" xfId="4548"/>
    <cellStyle name="Normal 11 2 2 2 3 5 2" xfId="12268"/>
    <cellStyle name="Normal 11 2 2 2 3 6" xfId="6478"/>
    <cellStyle name="Normal 11 2 2 2 3 6 2" xfId="14198"/>
    <cellStyle name="Normal 11 2 2 2 3 7" xfId="8408"/>
    <cellStyle name="Normal 11 2 2 2 4" xfId="667"/>
    <cellStyle name="Normal 11 2 2 2 4 2" xfId="1214"/>
    <cellStyle name="Normal 11 2 2 2 4 2 2" xfId="2201"/>
    <cellStyle name="Normal 11 2 2 2 4 2 2 2" xfId="4134"/>
    <cellStyle name="Normal 11 2 2 2 4 2 2 2 2" xfId="11944"/>
    <cellStyle name="Normal 11 2 2 2 4 2 2 3" xfId="6154"/>
    <cellStyle name="Normal 11 2 2 2 4 2 2 3 2" xfId="13874"/>
    <cellStyle name="Normal 11 2 2 2 4 2 2 4" xfId="8084"/>
    <cellStyle name="Normal 11 2 2 2 4 2 2 4 2" xfId="15804"/>
    <cellStyle name="Normal 11 2 2 2 4 2 2 5" xfId="10014"/>
    <cellStyle name="Normal 11 2 2 2 4 2 3" xfId="3171"/>
    <cellStyle name="Normal 11 2 2 2 4 2 3 2" xfId="10981"/>
    <cellStyle name="Normal 11 2 2 2 4 2 4" xfId="5191"/>
    <cellStyle name="Normal 11 2 2 2 4 2 4 2" xfId="12911"/>
    <cellStyle name="Normal 11 2 2 2 4 2 5" xfId="7121"/>
    <cellStyle name="Normal 11 2 2 2 4 2 5 2" xfId="14841"/>
    <cellStyle name="Normal 11 2 2 2 4 2 6" xfId="9051"/>
    <cellStyle name="Normal 11 2 2 2 4 3" xfId="1720"/>
    <cellStyle name="Normal 11 2 2 2 4 3 2" xfId="3653"/>
    <cellStyle name="Normal 11 2 2 2 4 3 2 2" xfId="11463"/>
    <cellStyle name="Normal 11 2 2 2 4 3 3" xfId="5673"/>
    <cellStyle name="Normal 11 2 2 2 4 3 3 2" xfId="13393"/>
    <cellStyle name="Normal 11 2 2 2 4 3 4" xfId="7603"/>
    <cellStyle name="Normal 11 2 2 2 4 3 4 2" xfId="15323"/>
    <cellStyle name="Normal 11 2 2 2 4 3 5" xfId="9533"/>
    <cellStyle name="Normal 11 2 2 2 4 4" xfId="2689"/>
    <cellStyle name="Normal 11 2 2 2 4 4 2" xfId="10499"/>
    <cellStyle name="Normal 11 2 2 2 4 5" xfId="4709"/>
    <cellStyle name="Normal 11 2 2 2 4 5 2" xfId="12429"/>
    <cellStyle name="Normal 11 2 2 2 4 6" xfId="6639"/>
    <cellStyle name="Normal 11 2 2 2 4 6 2" xfId="14359"/>
    <cellStyle name="Normal 11 2 2 2 4 7" xfId="8569"/>
    <cellStyle name="Normal 11 2 2 2 5" xfId="893"/>
    <cellStyle name="Normal 11 2 2 2 5 2" xfId="1881"/>
    <cellStyle name="Normal 11 2 2 2 5 2 2" xfId="3814"/>
    <cellStyle name="Normal 11 2 2 2 5 2 2 2" xfId="11624"/>
    <cellStyle name="Normal 11 2 2 2 5 2 3" xfId="5834"/>
    <cellStyle name="Normal 11 2 2 2 5 2 3 2" xfId="13554"/>
    <cellStyle name="Normal 11 2 2 2 5 2 4" xfId="7764"/>
    <cellStyle name="Normal 11 2 2 2 5 2 4 2" xfId="15484"/>
    <cellStyle name="Normal 11 2 2 2 5 2 5" xfId="9694"/>
    <cellStyle name="Normal 11 2 2 2 5 3" xfId="2850"/>
    <cellStyle name="Normal 11 2 2 2 5 3 2" xfId="10660"/>
    <cellStyle name="Normal 11 2 2 2 5 4" xfId="4870"/>
    <cellStyle name="Normal 11 2 2 2 5 4 2" xfId="12590"/>
    <cellStyle name="Normal 11 2 2 2 5 5" xfId="6800"/>
    <cellStyle name="Normal 11 2 2 2 5 5 2" xfId="14520"/>
    <cellStyle name="Normal 11 2 2 2 5 6" xfId="8730"/>
    <cellStyle name="Normal 11 2 2 2 6" xfId="1399"/>
    <cellStyle name="Normal 11 2 2 2 6 2" xfId="3332"/>
    <cellStyle name="Normal 11 2 2 2 6 2 2" xfId="11142"/>
    <cellStyle name="Normal 11 2 2 2 6 3" xfId="5352"/>
    <cellStyle name="Normal 11 2 2 2 6 3 2" xfId="13072"/>
    <cellStyle name="Normal 11 2 2 2 6 4" xfId="7282"/>
    <cellStyle name="Normal 11 2 2 2 6 4 2" xfId="15002"/>
    <cellStyle name="Normal 11 2 2 2 6 5" xfId="9212"/>
    <cellStyle name="Normal 11 2 2 2 7" xfId="2368"/>
    <cellStyle name="Normal 11 2 2 2 7 2" xfId="10178"/>
    <cellStyle name="Normal 11 2 2 2 8" xfId="4388"/>
    <cellStyle name="Normal 11 2 2 2 8 2" xfId="12108"/>
    <cellStyle name="Normal 11 2 2 2 9" xfId="6318"/>
    <cellStyle name="Normal 11 2 2 2 9 2" xfId="14038"/>
    <cellStyle name="Normal 11 2 2 3" xfId="385"/>
    <cellStyle name="Normal 11 2 2 3 2" xfId="545"/>
    <cellStyle name="Normal 11 2 2 3 2 2" xfId="1093"/>
    <cellStyle name="Normal 11 2 2 3 2 2 2" xfId="2081"/>
    <cellStyle name="Normal 11 2 2 3 2 2 2 2" xfId="4014"/>
    <cellStyle name="Normal 11 2 2 3 2 2 2 2 2" xfId="11824"/>
    <cellStyle name="Normal 11 2 2 3 2 2 2 3" xfId="6034"/>
    <cellStyle name="Normal 11 2 2 3 2 2 2 3 2" xfId="13754"/>
    <cellStyle name="Normal 11 2 2 3 2 2 2 4" xfId="7964"/>
    <cellStyle name="Normal 11 2 2 3 2 2 2 4 2" xfId="15684"/>
    <cellStyle name="Normal 11 2 2 3 2 2 2 5" xfId="9894"/>
    <cellStyle name="Normal 11 2 2 3 2 2 3" xfId="3050"/>
    <cellStyle name="Normal 11 2 2 3 2 2 3 2" xfId="10860"/>
    <cellStyle name="Normal 11 2 2 3 2 2 4" xfId="5070"/>
    <cellStyle name="Normal 11 2 2 3 2 2 4 2" xfId="12790"/>
    <cellStyle name="Normal 11 2 2 3 2 2 5" xfId="7000"/>
    <cellStyle name="Normal 11 2 2 3 2 2 5 2" xfId="14720"/>
    <cellStyle name="Normal 11 2 2 3 2 2 6" xfId="8930"/>
    <cellStyle name="Normal 11 2 2 3 2 3" xfId="1599"/>
    <cellStyle name="Normal 11 2 2 3 2 3 2" xfId="3532"/>
    <cellStyle name="Normal 11 2 2 3 2 3 2 2" xfId="11342"/>
    <cellStyle name="Normal 11 2 2 3 2 3 3" xfId="5552"/>
    <cellStyle name="Normal 11 2 2 3 2 3 3 2" xfId="13272"/>
    <cellStyle name="Normal 11 2 2 3 2 3 4" xfId="7482"/>
    <cellStyle name="Normal 11 2 2 3 2 3 4 2" xfId="15202"/>
    <cellStyle name="Normal 11 2 2 3 2 3 5" xfId="9412"/>
    <cellStyle name="Normal 11 2 2 3 2 4" xfId="2568"/>
    <cellStyle name="Normal 11 2 2 3 2 4 2" xfId="10378"/>
    <cellStyle name="Normal 11 2 2 3 2 5" xfId="4588"/>
    <cellStyle name="Normal 11 2 2 3 2 5 2" xfId="12308"/>
    <cellStyle name="Normal 11 2 2 3 2 6" xfId="6518"/>
    <cellStyle name="Normal 11 2 2 3 2 6 2" xfId="14238"/>
    <cellStyle name="Normal 11 2 2 3 2 7" xfId="8448"/>
    <cellStyle name="Normal 11 2 2 3 3" xfId="707"/>
    <cellStyle name="Normal 11 2 2 3 3 2" xfId="1254"/>
    <cellStyle name="Normal 11 2 2 3 3 2 2" xfId="2241"/>
    <cellStyle name="Normal 11 2 2 3 3 2 2 2" xfId="4174"/>
    <cellStyle name="Normal 11 2 2 3 3 2 2 2 2" xfId="11984"/>
    <cellStyle name="Normal 11 2 2 3 3 2 2 3" xfId="6194"/>
    <cellStyle name="Normal 11 2 2 3 3 2 2 3 2" xfId="13914"/>
    <cellStyle name="Normal 11 2 2 3 3 2 2 4" xfId="8124"/>
    <cellStyle name="Normal 11 2 2 3 3 2 2 4 2" xfId="15844"/>
    <cellStyle name="Normal 11 2 2 3 3 2 2 5" xfId="10054"/>
    <cellStyle name="Normal 11 2 2 3 3 2 3" xfId="3211"/>
    <cellStyle name="Normal 11 2 2 3 3 2 3 2" xfId="11021"/>
    <cellStyle name="Normal 11 2 2 3 3 2 4" xfId="5231"/>
    <cellStyle name="Normal 11 2 2 3 3 2 4 2" xfId="12951"/>
    <cellStyle name="Normal 11 2 2 3 3 2 5" xfId="7161"/>
    <cellStyle name="Normal 11 2 2 3 3 2 5 2" xfId="14881"/>
    <cellStyle name="Normal 11 2 2 3 3 2 6" xfId="9091"/>
    <cellStyle name="Normal 11 2 2 3 3 3" xfId="1760"/>
    <cellStyle name="Normal 11 2 2 3 3 3 2" xfId="3693"/>
    <cellStyle name="Normal 11 2 2 3 3 3 2 2" xfId="11503"/>
    <cellStyle name="Normal 11 2 2 3 3 3 3" xfId="5713"/>
    <cellStyle name="Normal 11 2 2 3 3 3 3 2" xfId="13433"/>
    <cellStyle name="Normal 11 2 2 3 3 3 4" xfId="7643"/>
    <cellStyle name="Normal 11 2 2 3 3 3 4 2" xfId="15363"/>
    <cellStyle name="Normal 11 2 2 3 3 3 5" xfId="9573"/>
    <cellStyle name="Normal 11 2 2 3 3 4" xfId="2729"/>
    <cellStyle name="Normal 11 2 2 3 3 4 2" xfId="10539"/>
    <cellStyle name="Normal 11 2 2 3 3 5" xfId="4749"/>
    <cellStyle name="Normal 11 2 2 3 3 5 2" xfId="12469"/>
    <cellStyle name="Normal 11 2 2 3 3 6" xfId="6679"/>
    <cellStyle name="Normal 11 2 2 3 3 6 2" xfId="14399"/>
    <cellStyle name="Normal 11 2 2 3 3 7" xfId="8609"/>
    <cellStyle name="Normal 11 2 2 3 4" xfId="933"/>
    <cellStyle name="Normal 11 2 2 3 4 2" xfId="1921"/>
    <cellStyle name="Normal 11 2 2 3 4 2 2" xfId="3854"/>
    <cellStyle name="Normal 11 2 2 3 4 2 2 2" xfId="11664"/>
    <cellStyle name="Normal 11 2 2 3 4 2 3" xfId="5874"/>
    <cellStyle name="Normal 11 2 2 3 4 2 3 2" xfId="13594"/>
    <cellStyle name="Normal 11 2 2 3 4 2 4" xfId="7804"/>
    <cellStyle name="Normal 11 2 2 3 4 2 4 2" xfId="15524"/>
    <cellStyle name="Normal 11 2 2 3 4 2 5" xfId="9734"/>
    <cellStyle name="Normal 11 2 2 3 4 3" xfId="2890"/>
    <cellStyle name="Normal 11 2 2 3 4 3 2" xfId="10700"/>
    <cellStyle name="Normal 11 2 2 3 4 4" xfId="4910"/>
    <cellStyle name="Normal 11 2 2 3 4 4 2" xfId="12630"/>
    <cellStyle name="Normal 11 2 2 3 4 5" xfId="6840"/>
    <cellStyle name="Normal 11 2 2 3 4 5 2" xfId="14560"/>
    <cellStyle name="Normal 11 2 2 3 4 6" xfId="8770"/>
    <cellStyle name="Normal 11 2 2 3 5" xfId="1439"/>
    <cellStyle name="Normal 11 2 2 3 5 2" xfId="3372"/>
    <cellStyle name="Normal 11 2 2 3 5 2 2" xfId="11182"/>
    <cellStyle name="Normal 11 2 2 3 5 3" xfId="5392"/>
    <cellStyle name="Normal 11 2 2 3 5 3 2" xfId="13112"/>
    <cellStyle name="Normal 11 2 2 3 5 4" xfId="7322"/>
    <cellStyle name="Normal 11 2 2 3 5 4 2" xfId="15042"/>
    <cellStyle name="Normal 11 2 2 3 5 5" xfId="9252"/>
    <cellStyle name="Normal 11 2 2 3 6" xfId="2408"/>
    <cellStyle name="Normal 11 2 2 3 6 2" xfId="10218"/>
    <cellStyle name="Normal 11 2 2 3 7" xfId="4428"/>
    <cellStyle name="Normal 11 2 2 3 7 2" xfId="12148"/>
    <cellStyle name="Normal 11 2 2 3 8" xfId="6358"/>
    <cellStyle name="Normal 11 2 2 3 8 2" xfId="14078"/>
    <cellStyle name="Normal 11 2 2 3 9" xfId="8288"/>
    <cellStyle name="Normal 11 2 2 4" xfId="465"/>
    <cellStyle name="Normal 11 2 2 4 2" xfId="1013"/>
    <cellStyle name="Normal 11 2 2 4 2 2" xfId="2001"/>
    <cellStyle name="Normal 11 2 2 4 2 2 2" xfId="3934"/>
    <cellStyle name="Normal 11 2 2 4 2 2 2 2" xfId="11744"/>
    <cellStyle name="Normal 11 2 2 4 2 2 3" xfId="5954"/>
    <cellStyle name="Normal 11 2 2 4 2 2 3 2" xfId="13674"/>
    <cellStyle name="Normal 11 2 2 4 2 2 4" xfId="7884"/>
    <cellStyle name="Normal 11 2 2 4 2 2 4 2" xfId="15604"/>
    <cellStyle name="Normal 11 2 2 4 2 2 5" xfId="9814"/>
    <cellStyle name="Normal 11 2 2 4 2 3" xfId="2970"/>
    <cellStyle name="Normal 11 2 2 4 2 3 2" xfId="10780"/>
    <cellStyle name="Normal 11 2 2 4 2 4" xfId="4990"/>
    <cellStyle name="Normal 11 2 2 4 2 4 2" xfId="12710"/>
    <cellStyle name="Normal 11 2 2 4 2 5" xfId="6920"/>
    <cellStyle name="Normal 11 2 2 4 2 5 2" xfId="14640"/>
    <cellStyle name="Normal 11 2 2 4 2 6" xfId="8850"/>
    <cellStyle name="Normal 11 2 2 4 3" xfId="1519"/>
    <cellStyle name="Normal 11 2 2 4 3 2" xfId="3452"/>
    <cellStyle name="Normal 11 2 2 4 3 2 2" xfId="11262"/>
    <cellStyle name="Normal 11 2 2 4 3 3" xfId="5472"/>
    <cellStyle name="Normal 11 2 2 4 3 3 2" xfId="13192"/>
    <cellStyle name="Normal 11 2 2 4 3 4" xfId="7402"/>
    <cellStyle name="Normal 11 2 2 4 3 4 2" xfId="15122"/>
    <cellStyle name="Normal 11 2 2 4 3 5" xfId="9332"/>
    <cellStyle name="Normal 11 2 2 4 4" xfId="2488"/>
    <cellStyle name="Normal 11 2 2 4 4 2" xfId="10298"/>
    <cellStyle name="Normal 11 2 2 4 5" xfId="4508"/>
    <cellStyle name="Normal 11 2 2 4 5 2" xfId="12228"/>
    <cellStyle name="Normal 11 2 2 4 6" xfId="6438"/>
    <cellStyle name="Normal 11 2 2 4 6 2" xfId="14158"/>
    <cellStyle name="Normal 11 2 2 4 7" xfId="8368"/>
    <cellStyle name="Normal 11 2 2 5" xfId="627"/>
    <cellStyle name="Normal 11 2 2 5 2" xfId="1174"/>
    <cellStyle name="Normal 11 2 2 5 2 2" xfId="2161"/>
    <cellStyle name="Normal 11 2 2 5 2 2 2" xfId="4094"/>
    <cellStyle name="Normal 11 2 2 5 2 2 2 2" xfId="11904"/>
    <cellStyle name="Normal 11 2 2 5 2 2 3" xfId="6114"/>
    <cellStyle name="Normal 11 2 2 5 2 2 3 2" xfId="13834"/>
    <cellStyle name="Normal 11 2 2 5 2 2 4" xfId="8044"/>
    <cellStyle name="Normal 11 2 2 5 2 2 4 2" xfId="15764"/>
    <cellStyle name="Normal 11 2 2 5 2 2 5" xfId="9974"/>
    <cellStyle name="Normal 11 2 2 5 2 3" xfId="3131"/>
    <cellStyle name="Normal 11 2 2 5 2 3 2" xfId="10941"/>
    <cellStyle name="Normal 11 2 2 5 2 4" xfId="5151"/>
    <cellStyle name="Normal 11 2 2 5 2 4 2" xfId="12871"/>
    <cellStyle name="Normal 11 2 2 5 2 5" xfId="7081"/>
    <cellStyle name="Normal 11 2 2 5 2 5 2" xfId="14801"/>
    <cellStyle name="Normal 11 2 2 5 2 6" xfId="9011"/>
    <cellStyle name="Normal 11 2 2 5 3" xfId="1680"/>
    <cellStyle name="Normal 11 2 2 5 3 2" xfId="3613"/>
    <cellStyle name="Normal 11 2 2 5 3 2 2" xfId="11423"/>
    <cellStyle name="Normal 11 2 2 5 3 3" xfId="5633"/>
    <cellStyle name="Normal 11 2 2 5 3 3 2" xfId="13353"/>
    <cellStyle name="Normal 11 2 2 5 3 4" xfId="7563"/>
    <cellStyle name="Normal 11 2 2 5 3 4 2" xfId="15283"/>
    <cellStyle name="Normal 11 2 2 5 3 5" xfId="9493"/>
    <cellStyle name="Normal 11 2 2 5 4" xfId="2649"/>
    <cellStyle name="Normal 11 2 2 5 4 2" xfId="10459"/>
    <cellStyle name="Normal 11 2 2 5 5" xfId="4669"/>
    <cellStyle name="Normal 11 2 2 5 5 2" xfId="12389"/>
    <cellStyle name="Normal 11 2 2 5 6" xfId="6599"/>
    <cellStyle name="Normal 11 2 2 5 6 2" xfId="14319"/>
    <cellStyle name="Normal 11 2 2 5 7" xfId="8529"/>
    <cellStyle name="Normal 11 2 2 6" xfId="845"/>
    <cellStyle name="Normal 11 2 2 6 2" xfId="1841"/>
    <cellStyle name="Normal 11 2 2 6 2 2" xfId="3774"/>
    <cellStyle name="Normal 11 2 2 6 2 2 2" xfId="11584"/>
    <cellStyle name="Normal 11 2 2 6 2 3" xfId="5794"/>
    <cellStyle name="Normal 11 2 2 6 2 3 2" xfId="13514"/>
    <cellStyle name="Normal 11 2 2 6 2 4" xfId="7724"/>
    <cellStyle name="Normal 11 2 2 6 2 4 2" xfId="15444"/>
    <cellStyle name="Normal 11 2 2 6 2 5" xfId="9654"/>
    <cellStyle name="Normal 11 2 2 6 3" xfId="2810"/>
    <cellStyle name="Normal 11 2 2 6 3 2" xfId="10620"/>
    <cellStyle name="Normal 11 2 2 6 4" xfId="4830"/>
    <cellStyle name="Normal 11 2 2 6 4 2" xfId="12550"/>
    <cellStyle name="Normal 11 2 2 6 5" xfId="6760"/>
    <cellStyle name="Normal 11 2 2 6 5 2" xfId="14480"/>
    <cellStyle name="Normal 11 2 2 6 6" xfId="8690"/>
    <cellStyle name="Normal 11 2 2 7" xfId="1359"/>
    <cellStyle name="Normal 11 2 2 7 2" xfId="3292"/>
    <cellStyle name="Normal 11 2 2 7 2 2" xfId="11102"/>
    <cellStyle name="Normal 11 2 2 7 3" xfId="5312"/>
    <cellStyle name="Normal 11 2 2 7 3 2" xfId="13032"/>
    <cellStyle name="Normal 11 2 2 7 4" xfId="7242"/>
    <cellStyle name="Normal 11 2 2 7 4 2" xfId="14962"/>
    <cellStyle name="Normal 11 2 2 7 5" xfId="9172"/>
    <cellStyle name="Normal 11 2 2 8" xfId="2328"/>
    <cellStyle name="Normal 11 2 2 8 2" xfId="10138"/>
    <cellStyle name="Normal 11 2 2 9" xfId="4348"/>
    <cellStyle name="Normal 11 2 2 9 2" xfId="12068"/>
    <cellStyle name="Normal 11 2 3" xfId="325"/>
    <cellStyle name="Normal 11 2 3 10" xfId="8228"/>
    <cellStyle name="Normal 11 2 3 2" xfId="405"/>
    <cellStyle name="Normal 11 2 3 2 2" xfId="565"/>
    <cellStyle name="Normal 11 2 3 2 2 2" xfId="1113"/>
    <cellStyle name="Normal 11 2 3 2 2 2 2" xfId="2101"/>
    <cellStyle name="Normal 11 2 3 2 2 2 2 2" xfId="4034"/>
    <cellStyle name="Normal 11 2 3 2 2 2 2 2 2" xfId="11844"/>
    <cellStyle name="Normal 11 2 3 2 2 2 2 3" xfId="6054"/>
    <cellStyle name="Normal 11 2 3 2 2 2 2 3 2" xfId="13774"/>
    <cellStyle name="Normal 11 2 3 2 2 2 2 4" xfId="7984"/>
    <cellStyle name="Normal 11 2 3 2 2 2 2 4 2" xfId="15704"/>
    <cellStyle name="Normal 11 2 3 2 2 2 2 5" xfId="9914"/>
    <cellStyle name="Normal 11 2 3 2 2 2 3" xfId="3070"/>
    <cellStyle name="Normal 11 2 3 2 2 2 3 2" xfId="10880"/>
    <cellStyle name="Normal 11 2 3 2 2 2 4" xfId="5090"/>
    <cellStyle name="Normal 11 2 3 2 2 2 4 2" xfId="12810"/>
    <cellStyle name="Normal 11 2 3 2 2 2 5" xfId="7020"/>
    <cellStyle name="Normal 11 2 3 2 2 2 5 2" xfId="14740"/>
    <cellStyle name="Normal 11 2 3 2 2 2 6" xfId="8950"/>
    <cellStyle name="Normal 11 2 3 2 2 3" xfId="1619"/>
    <cellStyle name="Normal 11 2 3 2 2 3 2" xfId="3552"/>
    <cellStyle name="Normal 11 2 3 2 2 3 2 2" xfId="11362"/>
    <cellStyle name="Normal 11 2 3 2 2 3 3" xfId="5572"/>
    <cellStyle name="Normal 11 2 3 2 2 3 3 2" xfId="13292"/>
    <cellStyle name="Normal 11 2 3 2 2 3 4" xfId="7502"/>
    <cellStyle name="Normal 11 2 3 2 2 3 4 2" xfId="15222"/>
    <cellStyle name="Normal 11 2 3 2 2 3 5" xfId="9432"/>
    <cellStyle name="Normal 11 2 3 2 2 4" xfId="2588"/>
    <cellStyle name="Normal 11 2 3 2 2 4 2" xfId="10398"/>
    <cellStyle name="Normal 11 2 3 2 2 5" xfId="4608"/>
    <cellStyle name="Normal 11 2 3 2 2 5 2" xfId="12328"/>
    <cellStyle name="Normal 11 2 3 2 2 6" xfId="6538"/>
    <cellStyle name="Normal 11 2 3 2 2 6 2" xfId="14258"/>
    <cellStyle name="Normal 11 2 3 2 2 7" xfId="8468"/>
    <cellStyle name="Normal 11 2 3 2 3" xfId="727"/>
    <cellStyle name="Normal 11 2 3 2 3 2" xfId="1274"/>
    <cellStyle name="Normal 11 2 3 2 3 2 2" xfId="2261"/>
    <cellStyle name="Normal 11 2 3 2 3 2 2 2" xfId="4194"/>
    <cellStyle name="Normal 11 2 3 2 3 2 2 2 2" xfId="12004"/>
    <cellStyle name="Normal 11 2 3 2 3 2 2 3" xfId="6214"/>
    <cellStyle name="Normal 11 2 3 2 3 2 2 3 2" xfId="13934"/>
    <cellStyle name="Normal 11 2 3 2 3 2 2 4" xfId="8144"/>
    <cellStyle name="Normal 11 2 3 2 3 2 2 4 2" xfId="15864"/>
    <cellStyle name="Normal 11 2 3 2 3 2 2 5" xfId="10074"/>
    <cellStyle name="Normal 11 2 3 2 3 2 3" xfId="3231"/>
    <cellStyle name="Normal 11 2 3 2 3 2 3 2" xfId="11041"/>
    <cellStyle name="Normal 11 2 3 2 3 2 4" xfId="5251"/>
    <cellStyle name="Normal 11 2 3 2 3 2 4 2" xfId="12971"/>
    <cellStyle name="Normal 11 2 3 2 3 2 5" xfId="7181"/>
    <cellStyle name="Normal 11 2 3 2 3 2 5 2" xfId="14901"/>
    <cellStyle name="Normal 11 2 3 2 3 2 6" xfId="9111"/>
    <cellStyle name="Normal 11 2 3 2 3 3" xfId="1780"/>
    <cellStyle name="Normal 11 2 3 2 3 3 2" xfId="3713"/>
    <cellStyle name="Normal 11 2 3 2 3 3 2 2" xfId="11523"/>
    <cellStyle name="Normal 11 2 3 2 3 3 3" xfId="5733"/>
    <cellStyle name="Normal 11 2 3 2 3 3 3 2" xfId="13453"/>
    <cellStyle name="Normal 11 2 3 2 3 3 4" xfId="7663"/>
    <cellStyle name="Normal 11 2 3 2 3 3 4 2" xfId="15383"/>
    <cellStyle name="Normal 11 2 3 2 3 3 5" xfId="9593"/>
    <cellStyle name="Normal 11 2 3 2 3 4" xfId="2749"/>
    <cellStyle name="Normal 11 2 3 2 3 4 2" xfId="10559"/>
    <cellStyle name="Normal 11 2 3 2 3 5" xfId="4769"/>
    <cellStyle name="Normal 11 2 3 2 3 5 2" xfId="12489"/>
    <cellStyle name="Normal 11 2 3 2 3 6" xfId="6699"/>
    <cellStyle name="Normal 11 2 3 2 3 6 2" xfId="14419"/>
    <cellStyle name="Normal 11 2 3 2 3 7" xfId="8629"/>
    <cellStyle name="Normal 11 2 3 2 4" xfId="953"/>
    <cellStyle name="Normal 11 2 3 2 4 2" xfId="1941"/>
    <cellStyle name="Normal 11 2 3 2 4 2 2" xfId="3874"/>
    <cellStyle name="Normal 11 2 3 2 4 2 2 2" xfId="11684"/>
    <cellStyle name="Normal 11 2 3 2 4 2 3" xfId="5894"/>
    <cellStyle name="Normal 11 2 3 2 4 2 3 2" xfId="13614"/>
    <cellStyle name="Normal 11 2 3 2 4 2 4" xfId="7824"/>
    <cellStyle name="Normal 11 2 3 2 4 2 4 2" xfId="15544"/>
    <cellStyle name="Normal 11 2 3 2 4 2 5" xfId="9754"/>
    <cellStyle name="Normal 11 2 3 2 4 3" xfId="2910"/>
    <cellStyle name="Normal 11 2 3 2 4 3 2" xfId="10720"/>
    <cellStyle name="Normal 11 2 3 2 4 4" xfId="4930"/>
    <cellStyle name="Normal 11 2 3 2 4 4 2" xfId="12650"/>
    <cellStyle name="Normal 11 2 3 2 4 5" xfId="6860"/>
    <cellStyle name="Normal 11 2 3 2 4 5 2" xfId="14580"/>
    <cellStyle name="Normal 11 2 3 2 4 6" xfId="8790"/>
    <cellStyle name="Normal 11 2 3 2 5" xfId="1459"/>
    <cellStyle name="Normal 11 2 3 2 5 2" xfId="3392"/>
    <cellStyle name="Normal 11 2 3 2 5 2 2" xfId="11202"/>
    <cellStyle name="Normal 11 2 3 2 5 3" xfId="5412"/>
    <cellStyle name="Normal 11 2 3 2 5 3 2" xfId="13132"/>
    <cellStyle name="Normal 11 2 3 2 5 4" xfId="7342"/>
    <cellStyle name="Normal 11 2 3 2 5 4 2" xfId="15062"/>
    <cellStyle name="Normal 11 2 3 2 5 5" xfId="9272"/>
    <cellStyle name="Normal 11 2 3 2 6" xfId="2428"/>
    <cellStyle name="Normal 11 2 3 2 6 2" xfId="10238"/>
    <cellStyle name="Normal 11 2 3 2 7" xfId="4448"/>
    <cellStyle name="Normal 11 2 3 2 7 2" xfId="12168"/>
    <cellStyle name="Normal 11 2 3 2 8" xfId="6378"/>
    <cellStyle name="Normal 11 2 3 2 8 2" xfId="14098"/>
    <cellStyle name="Normal 11 2 3 2 9" xfId="8308"/>
    <cellStyle name="Normal 11 2 3 3" xfId="485"/>
    <cellStyle name="Normal 11 2 3 3 2" xfId="1033"/>
    <cellStyle name="Normal 11 2 3 3 2 2" xfId="2021"/>
    <cellStyle name="Normal 11 2 3 3 2 2 2" xfId="3954"/>
    <cellStyle name="Normal 11 2 3 3 2 2 2 2" xfId="11764"/>
    <cellStyle name="Normal 11 2 3 3 2 2 3" xfId="5974"/>
    <cellStyle name="Normal 11 2 3 3 2 2 3 2" xfId="13694"/>
    <cellStyle name="Normal 11 2 3 3 2 2 4" xfId="7904"/>
    <cellStyle name="Normal 11 2 3 3 2 2 4 2" xfId="15624"/>
    <cellStyle name="Normal 11 2 3 3 2 2 5" xfId="9834"/>
    <cellStyle name="Normal 11 2 3 3 2 3" xfId="2990"/>
    <cellStyle name="Normal 11 2 3 3 2 3 2" xfId="10800"/>
    <cellStyle name="Normal 11 2 3 3 2 4" xfId="5010"/>
    <cellStyle name="Normal 11 2 3 3 2 4 2" xfId="12730"/>
    <cellStyle name="Normal 11 2 3 3 2 5" xfId="6940"/>
    <cellStyle name="Normal 11 2 3 3 2 5 2" xfId="14660"/>
    <cellStyle name="Normal 11 2 3 3 2 6" xfId="8870"/>
    <cellStyle name="Normal 11 2 3 3 3" xfId="1539"/>
    <cellStyle name="Normal 11 2 3 3 3 2" xfId="3472"/>
    <cellStyle name="Normal 11 2 3 3 3 2 2" xfId="11282"/>
    <cellStyle name="Normal 11 2 3 3 3 3" xfId="5492"/>
    <cellStyle name="Normal 11 2 3 3 3 3 2" xfId="13212"/>
    <cellStyle name="Normal 11 2 3 3 3 4" xfId="7422"/>
    <cellStyle name="Normal 11 2 3 3 3 4 2" xfId="15142"/>
    <cellStyle name="Normal 11 2 3 3 3 5" xfId="9352"/>
    <cellStyle name="Normal 11 2 3 3 4" xfId="2508"/>
    <cellStyle name="Normal 11 2 3 3 4 2" xfId="10318"/>
    <cellStyle name="Normal 11 2 3 3 5" xfId="4528"/>
    <cellStyle name="Normal 11 2 3 3 5 2" xfId="12248"/>
    <cellStyle name="Normal 11 2 3 3 6" xfId="6458"/>
    <cellStyle name="Normal 11 2 3 3 6 2" xfId="14178"/>
    <cellStyle name="Normal 11 2 3 3 7" xfId="8388"/>
    <cellStyle name="Normal 11 2 3 4" xfId="647"/>
    <cellStyle name="Normal 11 2 3 4 2" xfId="1194"/>
    <cellStyle name="Normal 11 2 3 4 2 2" xfId="2181"/>
    <cellStyle name="Normal 11 2 3 4 2 2 2" xfId="4114"/>
    <cellStyle name="Normal 11 2 3 4 2 2 2 2" xfId="11924"/>
    <cellStyle name="Normal 11 2 3 4 2 2 3" xfId="6134"/>
    <cellStyle name="Normal 11 2 3 4 2 2 3 2" xfId="13854"/>
    <cellStyle name="Normal 11 2 3 4 2 2 4" xfId="8064"/>
    <cellStyle name="Normal 11 2 3 4 2 2 4 2" xfId="15784"/>
    <cellStyle name="Normal 11 2 3 4 2 2 5" xfId="9994"/>
    <cellStyle name="Normal 11 2 3 4 2 3" xfId="3151"/>
    <cellStyle name="Normal 11 2 3 4 2 3 2" xfId="10961"/>
    <cellStyle name="Normal 11 2 3 4 2 4" xfId="5171"/>
    <cellStyle name="Normal 11 2 3 4 2 4 2" xfId="12891"/>
    <cellStyle name="Normal 11 2 3 4 2 5" xfId="7101"/>
    <cellStyle name="Normal 11 2 3 4 2 5 2" xfId="14821"/>
    <cellStyle name="Normal 11 2 3 4 2 6" xfId="9031"/>
    <cellStyle name="Normal 11 2 3 4 3" xfId="1700"/>
    <cellStyle name="Normal 11 2 3 4 3 2" xfId="3633"/>
    <cellStyle name="Normal 11 2 3 4 3 2 2" xfId="11443"/>
    <cellStyle name="Normal 11 2 3 4 3 3" xfId="5653"/>
    <cellStyle name="Normal 11 2 3 4 3 3 2" xfId="13373"/>
    <cellStyle name="Normal 11 2 3 4 3 4" xfId="7583"/>
    <cellStyle name="Normal 11 2 3 4 3 4 2" xfId="15303"/>
    <cellStyle name="Normal 11 2 3 4 3 5" xfId="9513"/>
    <cellStyle name="Normal 11 2 3 4 4" xfId="2669"/>
    <cellStyle name="Normal 11 2 3 4 4 2" xfId="10479"/>
    <cellStyle name="Normal 11 2 3 4 5" xfId="4689"/>
    <cellStyle name="Normal 11 2 3 4 5 2" xfId="12409"/>
    <cellStyle name="Normal 11 2 3 4 6" xfId="6619"/>
    <cellStyle name="Normal 11 2 3 4 6 2" xfId="14339"/>
    <cellStyle name="Normal 11 2 3 4 7" xfId="8549"/>
    <cellStyle name="Normal 11 2 3 5" xfId="873"/>
    <cellStyle name="Normal 11 2 3 5 2" xfId="1861"/>
    <cellStyle name="Normal 11 2 3 5 2 2" xfId="3794"/>
    <cellStyle name="Normal 11 2 3 5 2 2 2" xfId="11604"/>
    <cellStyle name="Normal 11 2 3 5 2 3" xfId="5814"/>
    <cellStyle name="Normal 11 2 3 5 2 3 2" xfId="13534"/>
    <cellStyle name="Normal 11 2 3 5 2 4" xfId="7744"/>
    <cellStyle name="Normal 11 2 3 5 2 4 2" xfId="15464"/>
    <cellStyle name="Normal 11 2 3 5 2 5" xfId="9674"/>
    <cellStyle name="Normal 11 2 3 5 3" xfId="2830"/>
    <cellStyle name="Normal 11 2 3 5 3 2" xfId="10640"/>
    <cellStyle name="Normal 11 2 3 5 4" xfId="4850"/>
    <cellStyle name="Normal 11 2 3 5 4 2" xfId="12570"/>
    <cellStyle name="Normal 11 2 3 5 5" xfId="6780"/>
    <cellStyle name="Normal 11 2 3 5 5 2" xfId="14500"/>
    <cellStyle name="Normal 11 2 3 5 6" xfId="8710"/>
    <cellStyle name="Normal 11 2 3 6" xfId="1379"/>
    <cellStyle name="Normal 11 2 3 6 2" xfId="3312"/>
    <cellStyle name="Normal 11 2 3 6 2 2" xfId="11122"/>
    <cellStyle name="Normal 11 2 3 6 3" xfId="5332"/>
    <cellStyle name="Normal 11 2 3 6 3 2" xfId="13052"/>
    <cellStyle name="Normal 11 2 3 6 4" xfId="7262"/>
    <cellStyle name="Normal 11 2 3 6 4 2" xfId="14982"/>
    <cellStyle name="Normal 11 2 3 6 5" xfId="9192"/>
    <cellStyle name="Normal 11 2 3 7" xfId="2348"/>
    <cellStyle name="Normal 11 2 3 7 2" xfId="10158"/>
    <cellStyle name="Normal 11 2 3 8" xfId="4368"/>
    <cellStyle name="Normal 11 2 3 8 2" xfId="12088"/>
    <cellStyle name="Normal 11 2 3 9" xfId="6298"/>
    <cellStyle name="Normal 11 2 3 9 2" xfId="14018"/>
    <cellStyle name="Normal 11 2 4" xfId="365"/>
    <cellStyle name="Normal 11 2 4 2" xfId="525"/>
    <cellStyle name="Normal 11 2 4 2 2" xfId="1073"/>
    <cellStyle name="Normal 11 2 4 2 2 2" xfId="2061"/>
    <cellStyle name="Normal 11 2 4 2 2 2 2" xfId="3994"/>
    <cellStyle name="Normal 11 2 4 2 2 2 2 2" xfId="11804"/>
    <cellStyle name="Normal 11 2 4 2 2 2 3" xfId="6014"/>
    <cellStyle name="Normal 11 2 4 2 2 2 3 2" xfId="13734"/>
    <cellStyle name="Normal 11 2 4 2 2 2 4" xfId="7944"/>
    <cellStyle name="Normal 11 2 4 2 2 2 4 2" xfId="15664"/>
    <cellStyle name="Normal 11 2 4 2 2 2 5" xfId="9874"/>
    <cellStyle name="Normal 11 2 4 2 2 3" xfId="3030"/>
    <cellStyle name="Normal 11 2 4 2 2 3 2" xfId="10840"/>
    <cellStyle name="Normal 11 2 4 2 2 4" xfId="5050"/>
    <cellStyle name="Normal 11 2 4 2 2 4 2" xfId="12770"/>
    <cellStyle name="Normal 11 2 4 2 2 5" xfId="6980"/>
    <cellStyle name="Normal 11 2 4 2 2 5 2" xfId="14700"/>
    <cellStyle name="Normal 11 2 4 2 2 6" xfId="8910"/>
    <cellStyle name="Normal 11 2 4 2 3" xfId="1579"/>
    <cellStyle name="Normal 11 2 4 2 3 2" xfId="3512"/>
    <cellStyle name="Normal 11 2 4 2 3 2 2" xfId="11322"/>
    <cellStyle name="Normal 11 2 4 2 3 3" xfId="5532"/>
    <cellStyle name="Normal 11 2 4 2 3 3 2" xfId="13252"/>
    <cellStyle name="Normal 11 2 4 2 3 4" xfId="7462"/>
    <cellStyle name="Normal 11 2 4 2 3 4 2" xfId="15182"/>
    <cellStyle name="Normal 11 2 4 2 3 5" xfId="9392"/>
    <cellStyle name="Normal 11 2 4 2 4" xfId="2548"/>
    <cellStyle name="Normal 11 2 4 2 4 2" xfId="10358"/>
    <cellStyle name="Normal 11 2 4 2 5" xfId="4568"/>
    <cellStyle name="Normal 11 2 4 2 5 2" xfId="12288"/>
    <cellStyle name="Normal 11 2 4 2 6" xfId="6498"/>
    <cellStyle name="Normal 11 2 4 2 6 2" xfId="14218"/>
    <cellStyle name="Normal 11 2 4 2 7" xfId="8428"/>
    <cellStyle name="Normal 11 2 4 3" xfId="687"/>
    <cellStyle name="Normal 11 2 4 3 2" xfId="1234"/>
    <cellStyle name="Normal 11 2 4 3 2 2" xfId="2221"/>
    <cellStyle name="Normal 11 2 4 3 2 2 2" xfId="4154"/>
    <cellStyle name="Normal 11 2 4 3 2 2 2 2" xfId="11964"/>
    <cellStyle name="Normal 11 2 4 3 2 2 3" xfId="6174"/>
    <cellStyle name="Normal 11 2 4 3 2 2 3 2" xfId="13894"/>
    <cellStyle name="Normal 11 2 4 3 2 2 4" xfId="8104"/>
    <cellStyle name="Normal 11 2 4 3 2 2 4 2" xfId="15824"/>
    <cellStyle name="Normal 11 2 4 3 2 2 5" xfId="10034"/>
    <cellStyle name="Normal 11 2 4 3 2 3" xfId="3191"/>
    <cellStyle name="Normal 11 2 4 3 2 3 2" xfId="11001"/>
    <cellStyle name="Normal 11 2 4 3 2 4" xfId="5211"/>
    <cellStyle name="Normal 11 2 4 3 2 4 2" xfId="12931"/>
    <cellStyle name="Normal 11 2 4 3 2 5" xfId="7141"/>
    <cellStyle name="Normal 11 2 4 3 2 5 2" xfId="14861"/>
    <cellStyle name="Normal 11 2 4 3 2 6" xfId="9071"/>
    <cellStyle name="Normal 11 2 4 3 3" xfId="1740"/>
    <cellStyle name="Normal 11 2 4 3 3 2" xfId="3673"/>
    <cellStyle name="Normal 11 2 4 3 3 2 2" xfId="11483"/>
    <cellStyle name="Normal 11 2 4 3 3 3" xfId="5693"/>
    <cellStyle name="Normal 11 2 4 3 3 3 2" xfId="13413"/>
    <cellStyle name="Normal 11 2 4 3 3 4" xfId="7623"/>
    <cellStyle name="Normal 11 2 4 3 3 4 2" xfId="15343"/>
    <cellStyle name="Normal 11 2 4 3 3 5" xfId="9553"/>
    <cellStyle name="Normal 11 2 4 3 4" xfId="2709"/>
    <cellStyle name="Normal 11 2 4 3 4 2" xfId="10519"/>
    <cellStyle name="Normal 11 2 4 3 5" xfId="4729"/>
    <cellStyle name="Normal 11 2 4 3 5 2" xfId="12449"/>
    <cellStyle name="Normal 11 2 4 3 6" xfId="6659"/>
    <cellStyle name="Normal 11 2 4 3 6 2" xfId="14379"/>
    <cellStyle name="Normal 11 2 4 3 7" xfId="8589"/>
    <cellStyle name="Normal 11 2 4 4" xfId="913"/>
    <cellStyle name="Normal 11 2 4 4 2" xfId="1901"/>
    <cellStyle name="Normal 11 2 4 4 2 2" xfId="3834"/>
    <cellStyle name="Normal 11 2 4 4 2 2 2" xfId="11644"/>
    <cellStyle name="Normal 11 2 4 4 2 3" xfId="5854"/>
    <cellStyle name="Normal 11 2 4 4 2 3 2" xfId="13574"/>
    <cellStyle name="Normal 11 2 4 4 2 4" xfId="7784"/>
    <cellStyle name="Normal 11 2 4 4 2 4 2" xfId="15504"/>
    <cellStyle name="Normal 11 2 4 4 2 5" xfId="9714"/>
    <cellStyle name="Normal 11 2 4 4 3" xfId="2870"/>
    <cellStyle name="Normal 11 2 4 4 3 2" xfId="10680"/>
    <cellStyle name="Normal 11 2 4 4 4" xfId="4890"/>
    <cellStyle name="Normal 11 2 4 4 4 2" xfId="12610"/>
    <cellStyle name="Normal 11 2 4 4 5" xfId="6820"/>
    <cellStyle name="Normal 11 2 4 4 5 2" xfId="14540"/>
    <cellStyle name="Normal 11 2 4 4 6" xfId="8750"/>
    <cellStyle name="Normal 11 2 4 5" xfId="1419"/>
    <cellStyle name="Normal 11 2 4 5 2" xfId="3352"/>
    <cellStyle name="Normal 11 2 4 5 2 2" xfId="11162"/>
    <cellStyle name="Normal 11 2 4 5 3" xfId="5372"/>
    <cellStyle name="Normal 11 2 4 5 3 2" xfId="13092"/>
    <cellStyle name="Normal 11 2 4 5 4" xfId="7302"/>
    <cellStyle name="Normal 11 2 4 5 4 2" xfId="15022"/>
    <cellStyle name="Normal 11 2 4 5 5" xfId="9232"/>
    <cellStyle name="Normal 11 2 4 6" xfId="2388"/>
    <cellStyle name="Normal 11 2 4 6 2" xfId="10198"/>
    <cellStyle name="Normal 11 2 4 7" xfId="4408"/>
    <cellStyle name="Normal 11 2 4 7 2" xfId="12128"/>
    <cellStyle name="Normal 11 2 4 8" xfId="6338"/>
    <cellStyle name="Normal 11 2 4 8 2" xfId="14058"/>
    <cellStyle name="Normal 11 2 4 9" xfId="8268"/>
    <cellStyle name="Normal 11 2 5" xfId="445"/>
    <cellStyle name="Normal 11 2 5 2" xfId="993"/>
    <cellStyle name="Normal 11 2 5 2 2" xfId="1981"/>
    <cellStyle name="Normal 11 2 5 2 2 2" xfId="3914"/>
    <cellStyle name="Normal 11 2 5 2 2 2 2" xfId="11724"/>
    <cellStyle name="Normal 11 2 5 2 2 3" xfId="5934"/>
    <cellStyle name="Normal 11 2 5 2 2 3 2" xfId="13654"/>
    <cellStyle name="Normal 11 2 5 2 2 4" xfId="7864"/>
    <cellStyle name="Normal 11 2 5 2 2 4 2" xfId="15584"/>
    <cellStyle name="Normal 11 2 5 2 2 5" xfId="9794"/>
    <cellStyle name="Normal 11 2 5 2 3" xfId="2950"/>
    <cellStyle name="Normal 11 2 5 2 3 2" xfId="10760"/>
    <cellStyle name="Normal 11 2 5 2 4" xfId="4970"/>
    <cellStyle name="Normal 11 2 5 2 4 2" xfId="12690"/>
    <cellStyle name="Normal 11 2 5 2 5" xfId="6900"/>
    <cellStyle name="Normal 11 2 5 2 5 2" xfId="14620"/>
    <cellStyle name="Normal 11 2 5 2 6" xfId="8830"/>
    <cellStyle name="Normal 11 2 5 3" xfId="1499"/>
    <cellStyle name="Normal 11 2 5 3 2" xfId="3432"/>
    <cellStyle name="Normal 11 2 5 3 2 2" xfId="11242"/>
    <cellStyle name="Normal 11 2 5 3 3" xfId="5452"/>
    <cellStyle name="Normal 11 2 5 3 3 2" xfId="13172"/>
    <cellStyle name="Normal 11 2 5 3 4" xfId="7382"/>
    <cellStyle name="Normal 11 2 5 3 4 2" xfId="15102"/>
    <cellStyle name="Normal 11 2 5 3 5" xfId="9312"/>
    <cellStyle name="Normal 11 2 5 4" xfId="2468"/>
    <cellStyle name="Normal 11 2 5 4 2" xfId="10278"/>
    <cellStyle name="Normal 11 2 5 5" xfId="4488"/>
    <cellStyle name="Normal 11 2 5 5 2" xfId="12208"/>
    <cellStyle name="Normal 11 2 5 6" xfId="6418"/>
    <cellStyle name="Normal 11 2 5 6 2" xfId="14138"/>
    <cellStyle name="Normal 11 2 5 7" xfId="8348"/>
    <cellStyle name="Normal 11 2 6" xfId="607"/>
    <cellStyle name="Normal 11 2 6 2" xfId="1154"/>
    <cellStyle name="Normal 11 2 6 2 2" xfId="2141"/>
    <cellStyle name="Normal 11 2 6 2 2 2" xfId="4074"/>
    <cellStyle name="Normal 11 2 6 2 2 2 2" xfId="11884"/>
    <cellStyle name="Normal 11 2 6 2 2 3" xfId="6094"/>
    <cellStyle name="Normal 11 2 6 2 2 3 2" xfId="13814"/>
    <cellStyle name="Normal 11 2 6 2 2 4" xfId="8024"/>
    <cellStyle name="Normal 11 2 6 2 2 4 2" xfId="15744"/>
    <cellStyle name="Normal 11 2 6 2 2 5" xfId="9954"/>
    <cellStyle name="Normal 11 2 6 2 3" xfId="3111"/>
    <cellStyle name="Normal 11 2 6 2 3 2" xfId="10921"/>
    <cellStyle name="Normal 11 2 6 2 4" xfId="5131"/>
    <cellStyle name="Normal 11 2 6 2 4 2" xfId="12851"/>
    <cellStyle name="Normal 11 2 6 2 5" xfId="7061"/>
    <cellStyle name="Normal 11 2 6 2 5 2" xfId="14781"/>
    <cellStyle name="Normal 11 2 6 2 6" xfId="8991"/>
    <cellStyle name="Normal 11 2 6 3" xfId="1660"/>
    <cellStyle name="Normal 11 2 6 3 2" xfId="3593"/>
    <cellStyle name="Normal 11 2 6 3 2 2" xfId="11403"/>
    <cellStyle name="Normal 11 2 6 3 3" xfId="5613"/>
    <cellStyle name="Normal 11 2 6 3 3 2" xfId="13333"/>
    <cellStyle name="Normal 11 2 6 3 4" xfId="7543"/>
    <cellStyle name="Normal 11 2 6 3 4 2" xfId="15263"/>
    <cellStyle name="Normal 11 2 6 3 5" xfId="9473"/>
    <cellStyle name="Normal 11 2 6 4" xfId="2629"/>
    <cellStyle name="Normal 11 2 6 4 2" xfId="10439"/>
    <cellStyle name="Normal 11 2 6 5" xfId="4649"/>
    <cellStyle name="Normal 11 2 6 5 2" xfId="12369"/>
    <cellStyle name="Normal 11 2 6 6" xfId="6579"/>
    <cellStyle name="Normal 11 2 6 6 2" xfId="14299"/>
    <cellStyle name="Normal 11 2 6 7" xfId="8509"/>
    <cellStyle name="Normal 11 2 7" xfId="825"/>
    <cellStyle name="Normal 11 2 7 2" xfId="1821"/>
    <cellStyle name="Normal 11 2 7 2 2" xfId="3754"/>
    <cellStyle name="Normal 11 2 7 2 2 2" xfId="11564"/>
    <cellStyle name="Normal 11 2 7 2 3" xfId="5774"/>
    <cellStyle name="Normal 11 2 7 2 3 2" xfId="13494"/>
    <cellStyle name="Normal 11 2 7 2 4" xfId="7704"/>
    <cellStyle name="Normal 11 2 7 2 4 2" xfId="15424"/>
    <cellStyle name="Normal 11 2 7 2 5" xfId="9634"/>
    <cellStyle name="Normal 11 2 7 3" xfId="2790"/>
    <cellStyle name="Normal 11 2 7 3 2" xfId="10600"/>
    <cellStyle name="Normal 11 2 7 4" xfId="4810"/>
    <cellStyle name="Normal 11 2 7 4 2" xfId="12530"/>
    <cellStyle name="Normal 11 2 7 5" xfId="6740"/>
    <cellStyle name="Normal 11 2 7 5 2" xfId="14460"/>
    <cellStyle name="Normal 11 2 7 6" xfId="8670"/>
    <cellStyle name="Normal 11 2 8" xfId="1339"/>
    <cellStyle name="Normal 11 2 8 2" xfId="3272"/>
    <cellStyle name="Normal 11 2 8 2 2" xfId="11082"/>
    <cellStyle name="Normal 11 2 8 3" xfId="5292"/>
    <cellStyle name="Normal 11 2 8 3 2" xfId="13012"/>
    <cellStyle name="Normal 11 2 8 4" xfId="7222"/>
    <cellStyle name="Normal 11 2 8 4 2" xfId="14942"/>
    <cellStyle name="Normal 11 2 8 5" xfId="9152"/>
    <cellStyle name="Normal 11 2 9" xfId="2308"/>
    <cellStyle name="Normal 11 2 9 2" xfId="10118"/>
    <cellStyle name="Normal 11 3" xfId="250"/>
    <cellStyle name="Normal 11 3 10" xfId="6268"/>
    <cellStyle name="Normal 11 3 10 2" xfId="13988"/>
    <cellStyle name="Normal 11 3 11" xfId="8198"/>
    <cellStyle name="Normal 11 3 2" xfId="335"/>
    <cellStyle name="Normal 11 3 2 10" xfId="8238"/>
    <cellStyle name="Normal 11 3 2 2" xfId="415"/>
    <cellStyle name="Normal 11 3 2 2 2" xfId="575"/>
    <cellStyle name="Normal 11 3 2 2 2 2" xfId="1123"/>
    <cellStyle name="Normal 11 3 2 2 2 2 2" xfId="2111"/>
    <cellStyle name="Normal 11 3 2 2 2 2 2 2" xfId="4044"/>
    <cellStyle name="Normal 11 3 2 2 2 2 2 2 2" xfId="11854"/>
    <cellStyle name="Normal 11 3 2 2 2 2 2 3" xfId="6064"/>
    <cellStyle name="Normal 11 3 2 2 2 2 2 3 2" xfId="13784"/>
    <cellStyle name="Normal 11 3 2 2 2 2 2 4" xfId="7994"/>
    <cellStyle name="Normal 11 3 2 2 2 2 2 4 2" xfId="15714"/>
    <cellStyle name="Normal 11 3 2 2 2 2 2 5" xfId="9924"/>
    <cellStyle name="Normal 11 3 2 2 2 2 3" xfId="3080"/>
    <cellStyle name="Normal 11 3 2 2 2 2 3 2" xfId="10890"/>
    <cellStyle name="Normal 11 3 2 2 2 2 4" xfId="5100"/>
    <cellStyle name="Normal 11 3 2 2 2 2 4 2" xfId="12820"/>
    <cellStyle name="Normal 11 3 2 2 2 2 5" xfId="7030"/>
    <cellStyle name="Normal 11 3 2 2 2 2 5 2" xfId="14750"/>
    <cellStyle name="Normal 11 3 2 2 2 2 6" xfId="8960"/>
    <cellStyle name="Normal 11 3 2 2 2 3" xfId="1629"/>
    <cellStyle name="Normal 11 3 2 2 2 3 2" xfId="3562"/>
    <cellStyle name="Normal 11 3 2 2 2 3 2 2" xfId="11372"/>
    <cellStyle name="Normal 11 3 2 2 2 3 3" xfId="5582"/>
    <cellStyle name="Normal 11 3 2 2 2 3 3 2" xfId="13302"/>
    <cellStyle name="Normal 11 3 2 2 2 3 4" xfId="7512"/>
    <cellStyle name="Normal 11 3 2 2 2 3 4 2" xfId="15232"/>
    <cellStyle name="Normal 11 3 2 2 2 3 5" xfId="9442"/>
    <cellStyle name="Normal 11 3 2 2 2 4" xfId="2598"/>
    <cellStyle name="Normal 11 3 2 2 2 4 2" xfId="10408"/>
    <cellStyle name="Normal 11 3 2 2 2 5" xfId="4618"/>
    <cellStyle name="Normal 11 3 2 2 2 5 2" xfId="12338"/>
    <cellStyle name="Normal 11 3 2 2 2 6" xfId="6548"/>
    <cellStyle name="Normal 11 3 2 2 2 6 2" xfId="14268"/>
    <cellStyle name="Normal 11 3 2 2 2 7" xfId="8478"/>
    <cellStyle name="Normal 11 3 2 2 3" xfId="737"/>
    <cellStyle name="Normal 11 3 2 2 3 2" xfId="1284"/>
    <cellStyle name="Normal 11 3 2 2 3 2 2" xfId="2271"/>
    <cellStyle name="Normal 11 3 2 2 3 2 2 2" xfId="4204"/>
    <cellStyle name="Normal 11 3 2 2 3 2 2 2 2" xfId="12014"/>
    <cellStyle name="Normal 11 3 2 2 3 2 2 3" xfId="6224"/>
    <cellStyle name="Normal 11 3 2 2 3 2 2 3 2" xfId="13944"/>
    <cellStyle name="Normal 11 3 2 2 3 2 2 4" xfId="8154"/>
    <cellStyle name="Normal 11 3 2 2 3 2 2 4 2" xfId="15874"/>
    <cellStyle name="Normal 11 3 2 2 3 2 2 5" xfId="10084"/>
    <cellStyle name="Normal 11 3 2 2 3 2 3" xfId="3241"/>
    <cellStyle name="Normal 11 3 2 2 3 2 3 2" xfId="11051"/>
    <cellStyle name="Normal 11 3 2 2 3 2 4" xfId="5261"/>
    <cellStyle name="Normal 11 3 2 2 3 2 4 2" xfId="12981"/>
    <cellStyle name="Normal 11 3 2 2 3 2 5" xfId="7191"/>
    <cellStyle name="Normal 11 3 2 2 3 2 5 2" xfId="14911"/>
    <cellStyle name="Normal 11 3 2 2 3 2 6" xfId="9121"/>
    <cellStyle name="Normal 11 3 2 2 3 3" xfId="1790"/>
    <cellStyle name="Normal 11 3 2 2 3 3 2" xfId="3723"/>
    <cellStyle name="Normal 11 3 2 2 3 3 2 2" xfId="11533"/>
    <cellStyle name="Normal 11 3 2 2 3 3 3" xfId="5743"/>
    <cellStyle name="Normal 11 3 2 2 3 3 3 2" xfId="13463"/>
    <cellStyle name="Normal 11 3 2 2 3 3 4" xfId="7673"/>
    <cellStyle name="Normal 11 3 2 2 3 3 4 2" xfId="15393"/>
    <cellStyle name="Normal 11 3 2 2 3 3 5" xfId="9603"/>
    <cellStyle name="Normal 11 3 2 2 3 4" xfId="2759"/>
    <cellStyle name="Normal 11 3 2 2 3 4 2" xfId="10569"/>
    <cellStyle name="Normal 11 3 2 2 3 5" xfId="4779"/>
    <cellStyle name="Normal 11 3 2 2 3 5 2" xfId="12499"/>
    <cellStyle name="Normal 11 3 2 2 3 6" xfId="6709"/>
    <cellStyle name="Normal 11 3 2 2 3 6 2" xfId="14429"/>
    <cellStyle name="Normal 11 3 2 2 3 7" xfId="8639"/>
    <cellStyle name="Normal 11 3 2 2 4" xfId="963"/>
    <cellStyle name="Normal 11 3 2 2 4 2" xfId="1951"/>
    <cellStyle name="Normal 11 3 2 2 4 2 2" xfId="3884"/>
    <cellStyle name="Normal 11 3 2 2 4 2 2 2" xfId="11694"/>
    <cellStyle name="Normal 11 3 2 2 4 2 3" xfId="5904"/>
    <cellStyle name="Normal 11 3 2 2 4 2 3 2" xfId="13624"/>
    <cellStyle name="Normal 11 3 2 2 4 2 4" xfId="7834"/>
    <cellStyle name="Normal 11 3 2 2 4 2 4 2" xfId="15554"/>
    <cellStyle name="Normal 11 3 2 2 4 2 5" xfId="9764"/>
    <cellStyle name="Normal 11 3 2 2 4 3" xfId="2920"/>
    <cellStyle name="Normal 11 3 2 2 4 3 2" xfId="10730"/>
    <cellStyle name="Normal 11 3 2 2 4 4" xfId="4940"/>
    <cellStyle name="Normal 11 3 2 2 4 4 2" xfId="12660"/>
    <cellStyle name="Normal 11 3 2 2 4 5" xfId="6870"/>
    <cellStyle name="Normal 11 3 2 2 4 5 2" xfId="14590"/>
    <cellStyle name="Normal 11 3 2 2 4 6" xfId="8800"/>
    <cellStyle name="Normal 11 3 2 2 5" xfId="1469"/>
    <cellStyle name="Normal 11 3 2 2 5 2" xfId="3402"/>
    <cellStyle name="Normal 11 3 2 2 5 2 2" xfId="11212"/>
    <cellStyle name="Normal 11 3 2 2 5 3" xfId="5422"/>
    <cellStyle name="Normal 11 3 2 2 5 3 2" xfId="13142"/>
    <cellStyle name="Normal 11 3 2 2 5 4" xfId="7352"/>
    <cellStyle name="Normal 11 3 2 2 5 4 2" xfId="15072"/>
    <cellStyle name="Normal 11 3 2 2 5 5" xfId="9282"/>
    <cellStyle name="Normal 11 3 2 2 6" xfId="2438"/>
    <cellStyle name="Normal 11 3 2 2 6 2" xfId="10248"/>
    <cellStyle name="Normal 11 3 2 2 7" xfId="4458"/>
    <cellStyle name="Normal 11 3 2 2 7 2" xfId="12178"/>
    <cellStyle name="Normal 11 3 2 2 8" xfId="6388"/>
    <cellStyle name="Normal 11 3 2 2 8 2" xfId="14108"/>
    <cellStyle name="Normal 11 3 2 2 9" xfId="8318"/>
    <cellStyle name="Normal 11 3 2 3" xfId="495"/>
    <cellStyle name="Normal 11 3 2 3 2" xfId="1043"/>
    <cellStyle name="Normal 11 3 2 3 2 2" xfId="2031"/>
    <cellStyle name="Normal 11 3 2 3 2 2 2" xfId="3964"/>
    <cellStyle name="Normal 11 3 2 3 2 2 2 2" xfId="11774"/>
    <cellStyle name="Normal 11 3 2 3 2 2 3" xfId="5984"/>
    <cellStyle name="Normal 11 3 2 3 2 2 3 2" xfId="13704"/>
    <cellStyle name="Normal 11 3 2 3 2 2 4" xfId="7914"/>
    <cellStyle name="Normal 11 3 2 3 2 2 4 2" xfId="15634"/>
    <cellStyle name="Normal 11 3 2 3 2 2 5" xfId="9844"/>
    <cellStyle name="Normal 11 3 2 3 2 3" xfId="3000"/>
    <cellStyle name="Normal 11 3 2 3 2 3 2" xfId="10810"/>
    <cellStyle name="Normal 11 3 2 3 2 4" xfId="5020"/>
    <cellStyle name="Normal 11 3 2 3 2 4 2" xfId="12740"/>
    <cellStyle name="Normal 11 3 2 3 2 5" xfId="6950"/>
    <cellStyle name="Normal 11 3 2 3 2 5 2" xfId="14670"/>
    <cellStyle name="Normal 11 3 2 3 2 6" xfId="8880"/>
    <cellStyle name="Normal 11 3 2 3 3" xfId="1549"/>
    <cellStyle name="Normal 11 3 2 3 3 2" xfId="3482"/>
    <cellStyle name="Normal 11 3 2 3 3 2 2" xfId="11292"/>
    <cellStyle name="Normal 11 3 2 3 3 3" xfId="5502"/>
    <cellStyle name="Normal 11 3 2 3 3 3 2" xfId="13222"/>
    <cellStyle name="Normal 11 3 2 3 3 4" xfId="7432"/>
    <cellStyle name="Normal 11 3 2 3 3 4 2" xfId="15152"/>
    <cellStyle name="Normal 11 3 2 3 3 5" xfId="9362"/>
    <cellStyle name="Normal 11 3 2 3 4" xfId="2518"/>
    <cellStyle name="Normal 11 3 2 3 4 2" xfId="10328"/>
    <cellStyle name="Normal 11 3 2 3 5" xfId="4538"/>
    <cellStyle name="Normal 11 3 2 3 5 2" xfId="12258"/>
    <cellStyle name="Normal 11 3 2 3 6" xfId="6468"/>
    <cellStyle name="Normal 11 3 2 3 6 2" xfId="14188"/>
    <cellStyle name="Normal 11 3 2 3 7" xfId="8398"/>
    <cellStyle name="Normal 11 3 2 4" xfId="657"/>
    <cellStyle name="Normal 11 3 2 4 2" xfId="1204"/>
    <cellStyle name="Normal 11 3 2 4 2 2" xfId="2191"/>
    <cellStyle name="Normal 11 3 2 4 2 2 2" xfId="4124"/>
    <cellStyle name="Normal 11 3 2 4 2 2 2 2" xfId="11934"/>
    <cellStyle name="Normal 11 3 2 4 2 2 3" xfId="6144"/>
    <cellStyle name="Normal 11 3 2 4 2 2 3 2" xfId="13864"/>
    <cellStyle name="Normal 11 3 2 4 2 2 4" xfId="8074"/>
    <cellStyle name="Normal 11 3 2 4 2 2 4 2" xfId="15794"/>
    <cellStyle name="Normal 11 3 2 4 2 2 5" xfId="10004"/>
    <cellStyle name="Normal 11 3 2 4 2 3" xfId="3161"/>
    <cellStyle name="Normal 11 3 2 4 2 3 2" xfId="10971"/>
    <cellStyle name="Normal 11 3 2 4 2 4" xfId="5181"/>
    <cellStyle name="Normal 11 3 2 4 2 4 2" xfId="12901"/>
    <cellStyle name="Normal 11 3 2 4 2 5" xfId="7111"/>
    <cellStyle name="Normal 11 3 2 4 2 5 2" xfId="14831"/>
    <cellStyle name="Normal 11 3 2 4 2 6" xfId="9041"/>
    <cellStyle name="Normal 11 3 2 4 3" xfId="1710"/>
    <cellStyle name="Normal 11 3 2 4 3 2" xfId="3643"/>
    <cellStyle name="Normal 11 3 2 4 3 2 2" xfId="11453"/>
    <cellStyle name="Normal 11 3 2 4 3 3" xfId="5663"/>
    <cellStyle name="Normal 11 3 2 4 3 3 2" xfId="13383"/>
    <cellStyle name="Normal 11 3 2 4 3 4" xfId="7593"/>
    <cellStyle name="Normal 11 3 2 4 3 4 2" xfId="15313"/>
    <cellStyle name="Normal 11 3 2 4 3 5" xfId="9523"/>
    <cellStyle name="Normal 11 3 2 4 4" xfId="2679"/>
    <cellStyle name="Normal 11 3 2 4 4 2" xfId="10489"/>
    <cellStyle name="Normal 11 3 2 4 5" xfId="4699"/>
    <cellStyle name="Normal 11 3 2 4 5 2" xfId="12419"/>
    <cellStyle name="Normal 11 3 2 4 6" xfId="6629"/>
    <cellStyle name="Normal 11 3 2 4 6 2" xfId="14349"/>
    <cellStyle name="Normal 11 3 2 4 7" xfId="8559"/>
    <cellStyle name="Normal 11 3 2 5" xfId="883"/>
    <cellStyle name="Normal 11 3 2 5 2" xfId="1871"/>
    <cellStyle name="Normal 11 3 2 5 2 2" xfId="3804"/>
    <cellStyle name="Normal 11 3 2 5 2 2 2" xfId="11614"/>
    <cellStyle name="Normal 11 3 2 5 2 3" xfId="5824"/>
    <cellStyle name="Normal 11 3 2 5 2 3 2" xfId="13544"/>
    <cellStyle name="Normal 11 3 2 5 2 4" xfId="7754"/>
    <cellStyle name="Normal 11 3 2 5 2 4 2" xfId="15474"/>
    <cellStyle name="Normal 11 3 2 5 2 5" xfId="9684"/>
    <cellStyle name="Normal 11 3 2 5 3" xfId="2840"/>
    <cellStyle name="Normal 11 3 2 5 3 2" xfId="10650"/>
    <cellStyle name="Normal 11 3 2 5 4" xfId="4860"/>
    <cellStyle name="Normal 11 3 2 5 4 2" xfId="12580"/>
    <cellStyle name="Normal 11 3 2 5 5" xfId="6790"/>
    <cellStyle name="Normal 11 3 2 5 5 2" xfId="14510"/>
    <cellStyle name="Normal 11 3 2 5 6" xfId="8720"/>
    <cellStyle name="Normal 11 3 2 6" xfId="1389"/>
    <cellStyle name="Normal 11 3 2 6 2" xfId="3322"/>
    <cellStyle name="Normal 11 3 2 6 2 2" xfId="11132"/>
    <cellStyle name="Normal 11 3 2 6 3" xfId="5342"/>
    <cellStyle name="Normal 11 3 2 6 3 2" xfId="13062"/>
    <cellStyle name="Normal 11 3 2 6 4" xfId="7272"/>
    <cellStyle name="Normal 11 3 2 6 4 2" xfId="14992"/>
    <cellStyle name="Normal 11 3 2 6 5" xfId="9202"/>
    <cellStyle name="Normal 11 3 2 7" xfId="2358"/>
    <cellStyle name="Normal 11 3 2 7 2" xfId="10168"/>
    <cellStyle name="Normal 11 3 2 8" xfId="4378"/>
    <cellStyle name="Normal 11 3 2 8 2" xfId="12098"/>
    <cellStyle name="Normal 11 3 2 9" xfId="6308"/>
    <cellStyle name="Normal 11 3 2 9 2" xfId="14028"/>
    <cellStyle name="Normal 11 3 3" xfId="375"/>
    <cellStyle name="Normal 11 3 3 2" xfId="535"/>
    <cellStyle name="Normal 11 3 3 2 2" xfId="1083"/>
    <cellStyle name="Normal 11 3 3 2 2 2" xfId="2071"/>
    <cellStyle name="Normal 11 3 3 2 2 2 2" xfId="4004"/>
    <cellStyle name="Normal 11 3 3 2 2 2 2 2" xfId="11814"/>
    <cellStyle name="Normal 11 3 3 2 2 2 3" xfId="6024"/>
    <cellStyle name="Normal 11 3 3 2 2 2 3 2" xfId="13744"/>
    <cellStyle name="Normal 11 3 3 2 2 2 4" xfId="7954"/>
    <cellStyle name="Normal 11 3 3 2 2 2 4 2" xfId="15674"/>
    <cellStyle name="Normal 11 3 3 2 2 2 5" xfId="9884"/>
    <cellStyle name="Normal 11 3 3 2 2 3" xfId="3040"/>
    <cellStyle name="Normal 11 3 3 2 2 3 2" xfId="10850"/>
    <cellStyle name="Normal 11 3 3 2 2 4" xfId="5060"/>
    <cellStyle name="Normal 11 3 3 2 2 4 2" xfId="12780"/>
    <cellStyle name="Normal 11 3 3 2 2 5" xfId="6990"/>
    <cellStyle name="Normal 11 3 3 2 2 5 2" xfId="14710"/>
    <cellStyle name="Normal 11 3 3 2 2 6" xfId="8920"/>
    <cellStyle name="Normal 11 3 3 2 3" xfId="1589"/>
    <cellStyle name="Normal 11 3 3 2 3 2" xfId="3522"/>
    <cellStyle name="Normal 11 3 3 2 3 2 2" xfId="11332"/>
    <cellStyle name="Normal 11 3 3 2 3 3" xfId="5542"/>
    <cellStyle name="Normal 11 3 3 2 3 3 2" xfId="13262"/>
    <cellStyle name="Normal 11 3 3 2 3 4" xfId="7472"/>
    <cellStyle name="Normal 11 3 3 2 3 4 2" xfId="15192"/>
    <cellStyle name="Normal 11 3 3 2 3 5" xfId="9402"/>
    <cellStyle name="Normal 11 3 3 2 4" xfId="2558"/>
    <cellStyle name="Normal 11 3 3 2 4 2" xfId="10368"/>
    <cellStyle name="Normal 11 3 3 2 5" xfId="4578"/>
    <cellStyle name="Normal 11 3 3 2 5 2" xfId="12298"/>
    <cellStyle name="Normal 11 3 3 2 6" xfId="6508"/>
    <cellStyle name="Normal 11 3 3 2 6 2" xfId="14228"/>
    <cellStyle name="Normal 11 3 3 2 7" xfId="8438"/>
    <cellStyle name="Normal 11 3 3 3" xfId="697"/>
    <cellStyle name="Normal 11 3 3 3 2" xfId="1244"/>
    <cellStyle name="Normal 11 3 3 3 2 2" xfId="2231"/>
    <cellStyle name="Normal 11 3 3 3 2 2 2" xfId="4164"/>
    <cellStyle name="Normal 11 3 3 3 2 2 2 2" xfId="11974"/>
    <cellStyle name="Normal 11 3 3 3 2 2 3" xfId="6184"/>
    <cellStyle name="Normal 11 3 3 3 2 2 3 2" xfId="13904"/>
    <cellStyle name="Normal 11 3 3 3 2 2 4" xfId="8114"/>
    <cellStyle name="Normal 11 3 3 3 2 2 4 2" xfId="15834"/>
    <cellStyle name="Normal 11 3 3 3 2 2 5" xfId="10044"/>
    <cellStyle name="Normal 11 3 3 3 2 3" xfId="3201"/>
    <cellStyle name="Normal 11 3 3 3 2 3 2" xfId="11011"/>
    <cellStyle name="Normal 11 3 3 3 2 4" xfId="5221"/>
    <cellStyle name="Normal 11 3 3 3 2 4 2" xfId="12941"/>
    <cellStyle name="Normal 11 3 3 3 2 5" xfId="7151"/>
    <cellStyle name="Normal 11 3 3 3 2 5 2" xfId="14871"/>
    <cellStyle name="Normal 11 3 3 3 2 6" xfId="9081"/>
    <cellStyle name="Normal 11 3 3 3 3" xfId="1750"/>
    <cellStyle name="Normal 11 3 3 3 3 2" xfId="3683"/>
    <cellStyle name="Normal 11 3 3 3 3 2 2" xfId="11493"/>
    <cellStyle name="Normal 11 3 3 3 3 3" xfId="5703"/>
    <cellStyle name="Normal 11 3 3 3 3 3 2" xfId="13423"/>
    <cellStyle name="Normal 11 3 3 3 3 4" xfId="7633"/>
    <cellStyle name="Normal 11 3 3 3 3 4 2" xfId="15353"/>
    <cellStyle name="Normal 11 3 3 3 3 5" xfId="9563"/>
    <cellStyle name="Normal 11 3 3 3 4" xfId="2719"/>
    <cellStyle name="Normal 11 3 3 3 4 2" xfId="10529"/>
    <cellStyle name="Normal 11 3 3 3 5" xfId="4739"/>
    <cellStyle name="Normal 11 3 3 3 5 2" xfId="12459"/>
    <cellStyle name="Normal 11 3 3 3 6" xfId="6669"/>
    <cellStyle name="Normal 11 3 3 3 6 2" xfId="14389"/>
    <cellStyle name="Normal 11 3 3 3 7" xfId="8599"/>
    <cellStyle name="Normal 11 3 3 4" xfId="923"/>
    <cellStyle name="Normal 11 3 3 4 2" xfId="1911"/>
    <cellStyle name="Normal 11 3 3 4 2 2" xfId="3844"/>
    <cellStyle name="Normal 11 3 3 4 2 2 2" xfId="11654"/>
    <cellStyle name="Normal 11 3 3 4 2 3" xfId="5864"/>
    <cellStyle name="Normal 11 3 3 4 2 3 2" xfId="13584"/>
    <cellStyle name="Normal 11 3 3 4 2 4" xfId="7794"/>
    <cellStyle name="Normal 11 3 3 4 2 4 2" xfId="15514"/>
    <cellStyle name="Normal 11 3 3 4 2 5" xfId="9724"/>
    <cellStyle name="Normal 11 3 3 4 3" xfId="2880"/>
    <cellStyle name="Normal 11 3 3 4 3 2" xfId="10690"/>
    <cellStyle name="Normal 11 3 3 4 4" xfId="4900"/>
    <cellStyle name="Normal 11 3 3 4 4 2" xfId="12620"/>
    <cellStyle name="Normal 11 3 3 4 5" xfId="6830"/>
    <cellStyle name="Normal 11 3 3 4 5 2" xfId="14550"/>
    <cellStyle name="Normal 11 3 3 4 6" xfId="8760"/>
    <cellStyle name="Normal 11 3 3 5" xfId="1429"/>
    <cellStyle name="Normal 11 3 3 5 2" xfId="3362"/>
    <cellStyle name="Normal 11 3 3 5 2 2" xfId="11172"/>
    <cellStyle name="Normal 11 3 3 5 3" xfId="5382"/>
    <cellStyle name="Normal 11 3 3 5 3 2" xfId="13102"/>
    <cellStyle name="Normal 11 3 3 5 4" xfId="7312"/>
    <cellStyle name="Normal 11 3 3 5 4 2" xfId="15032"/>
    <cellStyle name="Normal 11 3 3 5 5" xfId="9242"/>
    <cellStyle name="Normal 11 3 3 6" xfId="2398"/>
    <cellStyle name="Normal 11 3 3 6 2" xfId="10208"/>
    <cellStyle name="Normal 11 3 3 7" xfId="4418"/>
    <cellStyle name="Normal 11 3 3 7 2" xfId="12138"/>
    <cellStyle name="Normal 11 3 3 8" xfId="6348"/>
    <cellStyle name="Normal 11 3 3 8 2" xfId="14068"/>
    <cellStyle name="Normal 11 3 3 9" xfId="8278"/>
    <cellStyle name="Normal 11 3 4" xfId="455"/>
    <cellStyle name="Normal 11 3 4 2" xfId="1003"/>
    <cellStyle name="Normal 11 3 4 2 2" xfId="1991"/>
    <cellStyle name="Normal 11 3 4 2 2 2" xfId="3924"/>
    <cellStyle name="Normal 11 3 4 2 2 2 2" xfId="11734"/>
    <cellStyle name="Normal 11 3 4 2 2 3" xfId="5944"/>
    <cellStyle name="Normal 11 3 4 2 2 3 2" xfId="13664"/>
    <cellStyle name="Normal 11 3 4 2 2 4" xfId="7874"/>
    <cellStyle name="Normal 11 3 4 2 2 4 2" xfId="15594"/>
    <cellStyle name="Normal 11 3 4 2 2 5" xfId="9804"/>
    <cellStyle name="Normal 11 3 4 2 3" xfId="2960"/>
    <cellStyle name="Normal 11 3 4 2 3 2" xfId="10770"/>
    <cellStyle name="Normal 11 3 4 2 4" xfId="4980"/>
    <cellStyle name="Normal 11 3 4 2 4 2" xfId="12700"/>
    <cellStyle name="Normal 11 3 4 2 5" xfId="6910"/>
    <cellStyle name="Normal 11 3 4 2 5 2" xfId="14630"/>
    <cellStyle name="Normal 11 3 4 2 6" xfId="8840"/>
    <cellStyle name="Normal 11 3 4 3" xfId="1509"/>
    <cellStyle name="Normal 11 3 4 3 2" xfId="3442"/>
    <cellStyle name="Normal 11 3 4 3 2 2" xfId="11252"/>
    <cellStyle name="Normal 11 3 4 3 3" xfId="5462"/>
    <cellStyle name="Normal 11 3 4 3 3 2" xfId="13182"/>
    <cellStyle name="Normal 11 3 4 3 4" xfId="7392"/>
    <cellStyle name="Normal 11 3 4 3 4 2" xfId="15112"/>
    <cellStyle name="Normal 11 3 4 3 5" xfId="9322"/>
    <cellStyle name="Normal 11 3 4 4" xfId="2478"/>
    <cellStyle name="Normal 11 3 4 4 2" xfId="10288"/>
    <cellStyle name="Normal 11 3 4 5" xfId="4498"/>
    <cellStyle name="Normal 11 3 4 5 2" xfId="12218"/>
    <cellStyle name="Normal 11 3 4 6" xfId="6428"/>
    <cellStyle name="Normal 11 3 4 6 2" xfId="14148"/>
    <cellStyle name="Normal 11 3 4 7" xfId="8358"/>
    <cellStyle name="Normal 11 3 5" xfId="617"/>
    <cellStyle name="Normal 11 3 5 2" xfId="1164"/>
    <cellStyle name="Normal 11 3 5 2 2" xfId="2151"/>
    <cellStyle name="Normal 11 3 5 2 2 2" xfId="4084"/>
    <cellStyle name="Normal 11 3 5 2 2 2 2" xfId="11894"/>
    <cellStyle name="Normal 11 3 5 2 2 3" xfId="6104"/>
    <cellStyle name="Normal 11 3 5 2 2 3 2" xfId="13824"/>
    <cellStyle name="Normal 11 3 5 2 2 4" xfId="8034"/>
    <cellStyle name="Normal 11 3 5 2 2 4 2" xfId="15754"/>
    <cellStyle name="Normal 11 3 5 2 2 5" xfId="9964"/>
    <cellStyle name="Normal 11 3 5 2 3" xfId="3121"/>
    <cellStyle name="Normal 11 3 5 2 3 2" xfId="10931"/>
    <cellStyle name="Normal 11 3 5 2 4" xfId="5141"/>
    <cellStyle name="Normal 11 3 5 2 4 2" xfId="12861"/>
    <cellStyle name="Normal 11 3 5 2 5" xfId="7071"/>
    <cellStyle name="Normal 11 3 5 2 5 2" xfId="14791"/>
    <cellStyle name="Normal 11 3 5 2 6" xfId="9001"/>
    <cellStyle name="Normal 11 3 5 3" xfId="1670"/>
    <cellStyle name="Normal 11 3 5 3 2" xfId="3603"/>
    <cellStyle name="Normal 11 3 5 3 2 2" xfId="11413"/>
    <cellStyle name="Normal 11 3 5 3 3" xfId="5623"/>
    <cellStyle name="Normal 11 3 5 3 3 2" xfId="13343"/>
    <cellStyle name="Normal 11 3 5 3 4" xfId="7553"/>
    <cellStyle name="Normal 11 3 5 3 4 2" xfId="15273"/>
    <cellStyle name="Normal 11 3 5 3 5" xfId="9483"/>
    <cellStyle name="Normal 11 3 5 4" xfId="2639"/>
    <cellStyle name="Normal 11 3 5 4 2" xfId="10449"/>
    <cellStyle name="Normal 11 3 5 5" xfId="4659"/>
    <cellStyle name="Normal 11 3 5 5 2" xfId="12379"/>
    <cellStyle name="Normal 11 3 5 6" xfId="6589"/>
    <cellStyle name="Normal 11 3 5 6 2" xfId="14309"/>
    <cellStyle name="Normal 11 3 5 7" xfId="8519"/>
    <cellStyle name="Normal 11 3 6" xfId="835"/>
    <cellStyle name="Normal 11 3 6 2" xfId="1831"/>
    <cellStyle name="Normal 11 3 6 2 2" xfId="3764"/>
    <cellStyle name="Normal 11 3 6 2 2 2" xfId="11574"/>
    <cellStyle name="Normal 11 3 6 2 3" xfId="5784"/>
    <cellStyle name="Normal 11 3 6 2 3 2" xfId="13504"/>
    <cellStyle name="Normal 11 3 6 2 4" xfId="7714"/>
    <cellStyle name="Normal 11 3 6 2 4 2" xfId="15434"/>
    <cellStyle name="Normal 11 3 6 2 5" xfId="9644"/>
    <cellStyle name="Normal 11 3 6 3" xfId="2800"/>
    <cellStyle name="Normal 11 3 6 3 2" xfId="10610"/>
    <cellStyle name="Normal 11 3 6 4" xfId="4820"/>
    <cellStyle name="Normal 11 3 6 4 2" xfId="12540"/>
    <cellStyle name="Normal 11 3 6 5" xfId="6750"/>
    <cellStyle name="Normal 11 3 6 5 2" xfId="14470"/>
    <cellStyle name="Normal 11 3 6 6" xfId="8680"/>
    <cellStyle name="Normal 11 3 7" xfId="1349"/>
    <cellStyle name="Normal 11 3 7 2" xfId="3282"/>
    <cellStyle name="Normal 11 3 7 2 2" xfId="11092"/>
    <cellStyle name="Normal 11 3 7 3" xfId="5302"/>
    <cellStyle name="Normal 11 3 7 3 2" xfId="13022"/>
    <cellStyle name="Normal 11 3 7 4" xfId="7232"/>
    <cellStyle name="Normal 11 3 7 4 2" xfId="14952"/>
    <cellStyle name="Normal 11 3 7 5" xfId="9162"/>
    <cellStyle name="Normal 11 3 8" xfId="2318"/>
    <cellStyle name="Normal 11 3 8 2" xfId="10128"/>
    <cellStyle name="Normal 11 3 9" xfId="4338"/>
    <cellStyle name="Normal 11 3 9 2" xfId="12058"/>
    <cellStyle name="Normal 11 4" xfId="315"/>
    <cellStyle name="Normal 11 4 10" xfId="8218"/>
    <cellStyle name="Normal 11 4 2" xfId="395"/>
    <cellStyle name="Normal 11 4 2 2" xfId="555"/>
    <cellStyle name="Normal 11 4 2 2 2" xfId="1103"/>
    <cellStyle name="Normal 11 4 2 2 2 2" xfId="2091"/>
    <cellStyle name="Normal 11 4 2 2 2 2 2" xfId="4024"/>
    <cellStyle name="Normal 11 4 2 2 2 2 2 2" xfId="11834"/>
    <cellStyle name="Normal 11 4 2 2 2 2 3" xfId="6044"/>
    <cellStyle name="Normal 11 4 2 2 2 2 3 2" xfId="13764"/>
    <cellStyle name="Normal 11 4 2 2 2 2 4" xfId="7974"/>
    <cellStyle name="Normal 11 4 2 2 2 2 4 2" xfId="15694"/>
    <cellStyle name="Normal 11 4 2 2 2 2 5" xfId="9904"/>
    <cellStyle name="Normal 11 4 2 2 2 3" xfId="3060"/>
    <cellStyle name="Normal 11 4 2 2 2 3 2" xfId="10870"/>
    <cellStyle name="Normal 11 4 2 2 2 4" xfId="5080"/>
    <cellStyle name="Normal 11 4 2 2 2 4 2" xfId="12800"/>
    <cellStyle name="Normal 11 4 2 2 2 5" xfId="7010"/>
    <cellStyle name="Normal 11 4 2 2 2 5 2" xfId="14730"/>
    <cellStyle name="Normal 11 4 2 2 2 6" xfId="8940"/>
    <cellStyle name="Normal 11 4 2 2 3" xfId="1609"/>
    <cellStyle name="Normal 11 4 2 2 3 2" xfId="3542"/>
    <cellStyle name="Normal 11 4 2 2 3 2 2" xfId="11352"/>
    <cellStyle name="Normal 11 4 2 2 3 3" xfId="5562"/>
    <cellStyle name="Normal 11 4 2 2 3 3 2" xfId="13282"/>
    <cellStyle name="Normal 11 4 2 2 3 4" xfId="7492"/>
    <cellStyle name="Normal 11 4 2 2 3 4 2" xfId="15212"/>
    <cellStyle name="Normal 11 4 2 2 3 5" xfId="9422"/>
    <cellStyle name="Normal 11 4 2 2 4" xfId="2578"/>
    <cellStyle name="Normal 11 4 2 2 4 2" xfId="10388"/>
    <cellStyle name="Normal 11 4 2 2 5" xfId="4598"/>
    <cellStyle name="Normal 11 4 2 2 5 2" xfId="12318"/>
    <cellStyle name="Normal 11 4 2 2 6" xfId="6528"/>
    <cellStyle name="Normal 11 4 2 2 6 2" xfId="14248"/>
    <cellStyle name="Normal 11 4 2 2 7" xfId="8458"/>
    <cellStyle name="Normal 11 4 2 3" xfId="717"/>
    <cellStyle name="Normal 11 4 2 3 2" xfId="1264"/>
    <cellStyle name="Normal 11 4 2 3 2 2" xfId="2251"/>
    <cellStyle name="Normal 11 4 2 3 2 2 2" xfId="4184"/>
    <cellStyle name="Normal 11 4 2 3 2 2 2 2" xfId="11994"/>
    <cellStyle name="Normal 11 4 2 3 2 2 3" xfId="6204"/>
    <cellStyle name="Normal 11 4 2 3 2 2 3 2" xfId="13924"/>
    <cellStyle name="Normal 11 4 2 3 2 2 4" xfId="8134"/>
    <cellStyle name="Normal 11 4 2 3 2 2 4 2" xfId="15854"/>
    <cellStyle name="Normal 11 4 2 3 2 2 5" xfId="10064"/>
    <cellStyle name="Normal 11 4 2 3 2 3" xfId="3221"/>
    <cellStyle name="Normal 11 4 2 3 2 3 2" xfId="11031"/>
    <cellStyle name="Normal 11 4 2 3 2 4" xfId="5241"/>
    <cellStyle name="Normal 11 4 2 3 2 4 2" xfId="12961"/>
    <cellStyle name="Normal 11 4 2 3 2 5" xfId="7171"/>
    <cellStyle name="Normal 11 4 2 3 2 5 2" xfId="14891"/>
    <cellStyle name="Normal 11 4 2 3 2 6" xfId="9101"/>
    <cellStyle name="Normal 11 4 2 3 3" xfId="1770"/>
    <cellStyle name="Normal 11 4 2 3 3 2" xfId="3703"/>
    <cellStyle name="Normal 11 4 2 3 3 2 2" xfId="11513"/>
    <cellStyle name="Normal 11 4 2 3 3 3" xfId="5723"/>
    <cellStyle name="Normal 11 4 2 3 3 3 2" xfId="13443"/>
    <cellStyle name="Normal 11 4 2 3 3 4" xfId="7653"/>
    <cellStyle name="Normal 11 4 2 3 3 4 2" xfId="15373"/>
    <cellStyle name="Normal 11 4 2 3 3 5" xfId="9583"/>
    <cellStyle name="Normal 11 4 2 3 4" xfId="2739"/>
    <cellStyle name="Normal 11 4 2 3 4 2" xfId="10549"/>
    <cellStyle name="Normal 11 4 2 3 5" xfId="4759"/>
    <cellStyle name="Normal 11 4 2 3 5 2" xfId="12479"/>
    <cellStyle name="Normal 11 4 2 3 6" xfId="6689"/>
    <cellStyle name="Normal 11 4 2 3 6 2" xfId="14409"/>
    <cellStyle name="Normal 11 4 2 3 7" xfId="8619"/>
    <cellStyle name="Normal 11 4 2 4" xfId="943"/>
    <cellStyle name="Normal 11 4 2 4 2" xfId="1931"/>
    <cellStyle name="Normal 11 4 2 4 2 2" xfId="3864"/>
    <cellStyle name="Normal 11 4 2 4 2 2 2" xfId="11674"/>
    <cellStyle name="Normal 11 4 2 4 2 3" xfId="5884"/>
    <cellStyle name="Normal 11 4 2 4 2 3 2" xfId="13604"/>
    <cellStyle name="Normal 11 4 2 4 2 4" xfId="7814"/>
    <cellStyle name="Normal 11 4 2 4 2 4 2" xfId="15534"/>
    <cellStyle name="Normal 11 4 2 4 2 5" xfId="9744"/>
    <cellStyle name="Normal 11 4 2 4 3" xfId="2900"/>
    <cellStyle name="Normal 11 4 2 4 3 2" xfId="10710"/>
    <cellStyle name="Normal 11 4 2 4 4" xfId="4920"/>
    <cellStyle name="Normal 11 4 2 4 4 2" xfId="12640"/>
    <cellStyle name="Normal 11 4 2 4 5" xfId="6850"/>
    <cellStyle name="Normal 11 4 2 4 5 2" xfId="14570"/>
    <cellStyle name="Normal 11 4 2 4 6" xfId="8780"/>
    <cellStyle name="Normal 11 4 2 5" xfId="1449"/>
    <cellStyle name="Normal 11 4 2 5 2" xfId="3382"/>
    <cellStyle name="Normal 11 4 2 5 2 2" xfId="11192"/>
    <cellStyle name="Normal 11 4 2 5 3" xfId="5402"/>
    <cellStyle name="Normal 11 4 2 5 3 2" xfId="13122"/>
    <cellStyle name="Normal 11 4 2 5 4" xfId="7332"/>
    <cellStyle name="Normal 11 4 2 5 4 2" xfId="15052"/>
    <cellStyle name="Normal 11 4 2 5 5" xfId="9262"/>
    <cellStyle name="Normal 11 4 2 6" xfId="2418"/>
    <cellStyle name="Normal 11 4 2 6 2" xfId="10228"/>
    <cellStyle name="Normal 11 4 2 7" xfId="4438"/>
    <cellStyle name="Normal 11 4 2 7 2" xfId="12158"/>
    <cellStyle name="Normal 11 4 2 8" xfId="6368"/>
    <cellStyle name="Normal 11 4 2 8 2" xfId="14088"/>
    <cellStyle name="Normal 11 4 2 9" xfId="8298"/>
    <cellStyle name="Normal 11 4 3" xfId="475"/>
    <cellStyle name="Normal 11 4 3 2" xfId="1023"/>
    <cellStyle name="Normal 11 4 3 2 2" xfId="2011"/>
    <cellStyle name="Normal 11 4 3 2 2 2" xfId="3944"/>
    <cellStyle name="Normal 11 4 3 2 2 2 2" xfId="11754"/>
    <cellStyle name="Normal 11 4 3 2 2 3" xfId="5964"/>
    <cellStyle name="Normal 11 4 3 2 2 3 2" xfId="13684"/>
    <cellStyle name="Normal 11 4 3 2 2 4" xfId="7894"/>
    <cellStyle name="Normal 11 4 3 2 2 4 2" xfId="15614"/>
    <cellStyle name="Normal 11 4 3 2 2 5" xfId="9824"/>
    <cellStyle name="Normal 11 4 3 2 3" xfId="2980"/>
    <cellStyle name="Normal 11 4 3 2 3 2" xfId="10790"/>
    <cellStyle name="Normal 11 4 3 2 4" xfId="5000"/>
    <cellStyle name="Normal 11 4 3 2 4 2" xfId="12720"/>
    <cellStyle name="Normal 11 4 3 2 5" xfId="6930"/>
    <cellStyle name="Normal 11 4 3 2 5 2" xfId="14650"/>
    <cellStyle name="Normal 11 4 3 2 6" xfId="8860"/>
    <cellStyle name="Normal 11 4 3 3" xfId="1529"/>
    <cellStyle name="Normal 11 4 3 3 2" xfId="3462"/>
    <cellStyle name="Normal 11 4 3 3 2 2" xfId="11272"/>
    <cellStyle name="Normal 11 4 3 3 3" xfId="5482"/>
    <cellStyle name="Normal 11 4 3 3 3 2" xfId="13202"/>
    <cellStyle name="Normal 11 4 3 3 4" xfId="7412"/>
    <cellStyle name="Normal 11 4 3 3 4 2" xfId="15132"/>
    <cellStyle name="Normal 11 4 3 3 5" xfId="9342"/>
    <cellStyle name="Normal 11 4 3 4" xfId="2498"/>
    <cellStyle name="Normal 11 4 3 4 2" xfId="10308"/>
    <cellStyle name="Normal 11 4 3 5" xfId="4518"/>
    <cellStyle name="Normal 11 4 3 5 2" xfId="12238"/>
    <cellStyle name="Normal 11 4 3 6" xfId="6448"/>
    <cellStyle name="Normal 11 4 3 6 2" xfId="14168"/>
    <cellStyle name="Normal 11 4 3 7" xfId="8378"/>
    <cellStyle name="Normal 11 4 4" xfId="637"/>
    <cellStyle name="Normal 11 4 4 2" xfId="1184"/>
    <cellStyle name="Normal 11 4 4 2 2" xfId="2171"/>
    <cellStyle name="Normal 11 4 4 2 2 2" xfId="4104"/>
    <cellStyle name="Normal 11 4 4 2 2 2 2" xfId="11914"/>
    <cellStyle name="Normal 11 4 4 2 2 3" xfId="6124"/>
    <cellStyle name="Normal 11 4 4 2 2 3 2" xfId="13844"/>
    <cellStyle name="Normal 11 4 4 2 2 4" xfId="8054"/>
    <cellStyle name="Normal 11 4 4 2 2 4 2" xfId="15774"/>
    <cellStyle name="Normal 11 4 4 2 2 5" xfId="9984"/>
    <cellStyle name="Normal 11 4 4 2 3" xfId="3141"/>
    <cellStyle name="Normal 11 4 4 2 3 2" xfId="10951"/>
    <cellStyle name="Normal 11 4 4 2 4" xfId="5161"/>
    <cellStyle name="Normal 11 4 4 2 4 2" xfId="12881"/>
    <cellStyle name="Normal 11 4 4 2 5" xfId="7091"/>
    <cellStyle name="Normal 11 4 4 2 5 2" xfId="14811"/>
    <cellStyle name="Normal 11 4 4 2 6" xfId="9021"/>
    <cellStyle name="Normal 11 4 4 3" xfId="1690"/>
    <cellStyle name="Normal 11 4 4 3 2" xfId="3623"/>
    <cellStyle name="Normal 11 4 4 3 2 2" xfId="11433"/>
    <cellStyle name="Normal 11 4 4 3 3" xfId="5643"/>
    <cellStyle name="Normal 11 4 4 3 3 2" xfId="13363"/>
    <cellStyle name="Normal 11 4 4 3 4" xfId="7573"/>
    <cellStyle name="Normal 11 4 4 3 4 2" xfId="15293"/>
    <cellStyle name="Normal 11 4 4 3 5" xfId="9503"/>
    <cellStyle name="Normal 11 4 4 4" xfId="2659"/>
    <cellStyle name="Normal 11 4 4 4 2" xfId="10469"/>
    <cellStyle name="Normal 11 4 4 5" xfId="4679"/>
    <cellStyle name="Normal 11 4 4 5 2" xfId="12399"/>
    <cellStyle name="Normal 11 4 4 6" xfId="6609"/>
    <cellStyle name="Normal 11 4 4 6 2" xfId="14329"/>
    <cellStyle name="Normal 11 4 4 7" xfId="8539"/>
    <cellStyle name="Normal 11 4 5" xfId="863"/>
    <cellStyle name="Normal 11 4 5 2" xfId="1851"/>
    <cellStyle name="Normal 11 4 5 2 2" xfId="3784"/>
    <cellStyle name="Normal 11 4 5 2 2 2" xfId="11594"/>
    <cellStyle name="Normal 11 4 5 2 3" xfId="5804"/>
    <cellStyle name="Normal 11 4 5 2 3 2" xfId="13524"/>
    <cellStyle name="Normal 11 4 5 2 4" xfId="7734"/>
    <cellStyle name="Normal 11 4 5 2 4 2" xfId="15454"/>
    <cellStyle name="Normal 11 4 5 2 5" xfId="9664"/>
    <cellStyle name="Normal 11 4 5 3" xfId="2820"/>
    <cellStyle name="Normal 11 4 5 3 2" xfId="10630"/>
    <cellStyle name="Normal 11 4 5 4" xfId="4840"/>
    <cellStyle name="Normal 11 4 5 4 2" xfId="12560"/>
    <cellStyle name="Normal 11 4 5 5" xfId="6770"/>
    <cellStyle name="Normal 11 4 5 5 2" xfId="14490"/>
    <cellStyle name="Normal 11 4 5 6" xfId="8700"/>
    <cellStyle name="Normal 11 4 6" xfId="1369"/>
    <cellStyle name="Normal 11 4 6 2" xfId="3302"/>
    <cellStyle name="Normal 11 4 6 2 2" xfId="11112"/>
    <cellStyle name="Normal 11 4 6 3" xfId="5322"/>
    <cellStyle name="Normal 11 4 6 3 2" xfId="13042"/>
    <cellStyle name="Normal 11 4 6 4" xfId="7252"/>
    <cellStyle name="Normal 11 4 6 4 2" xfId="14972"/>
    <cellStyle name="Normal 11 4 6 5" xfId="9182"/>
    <cellStyle name="Normal 11 4 7" xfId="2338"/>
    <cellStyle name="Normal 11 4 7 2" xfId="10148"/>
    <cellStyle name="Normal 11 4 8" xfId="4358"/>
    <cellStyle name="Normal 11 4 8 2" xfId="12078"/>
    <cellStyle name="Normal 11 4 9" xfId="6288"/>
    <cellStyle name="Normal 11 4 9 2" xfId="14008"/>
    <cellStyle name="Normal 11 5" xfId="355"/>
    <cellStyle name="Normal 11 5 2" xfId="515"/>
    <cellStyle name="Normal 11 5 2 2" xfId="1063"/>
    <cellStyle name="Normal 11 5 2 2 2" xfId="2051"/>
    <cellStyle name="Normal 11 5 2 2 2 2" xfId="3984"/>
    <cellStyle name="Normal 11 5 2 2 2 2 2" xfId="11794"/>
    <cellStyle name="Normal 11 5 2 2 2 3" xfId="6004"/>
    <cellStyle name="Normal 11 5 2 2 2 3 2" xfId="13724"/>
    <cellStyle name="Normal 11 5 2 2 2 4" xfId="7934"/>
    <cellStyle name="Normal 11 5 2 2 2 4 2" xfId="15654"/>
    <cellStyle name="Normal 11 5 2 2 2 5" xfId="9864"/>
    <cellStyle name="Normal 11 5 2 2 3" xfId="3020"/>
    <cellStyle name="Normal 11 5 2 2 3 2" xfId="10830"/>
    <cellStyle name="Normal 11 5 2 2 4" xfId="5040"/>
    <cellStyle name="Normal 11 5 2 2 4 2" xfId="12760"/>
    <cellStyle name="Normal 11 5 2 2 5" xfId="6970"/>
    <cellStyle name="Normal 11 5 2 2 5 2" xfId="14690"/>
    <cellStyle name="Normal 11 5 2 2 6" xfId="8900"/>
    <cellStyle name="Normal 11 5 2 3" xfId="1569"/>
    <cellStyle name="Normal 11 5 2 3 2" xfId="3502"/>
    <cellStyle name="Normal 11 5 2 3 2 2" xfId="11312"/>
    <cellStyle name="Normal 11 5 2 3 3" xfId="5522"/>
    <cellStyle name="Normal 11 5 2 3 3 2" xfId="13242"/>
    <cellStyle name="Normal 11 5 2 3 4" xfId="7452"/>
    <cellStyle name="Normal 11 5 2 3 4 2" xfId="15172"/>
    <cellStyle name="Normal 11 5 2 3 5" xfId="9382"/>
    <cellStyle name="Normal 11 5 2 4" xfId="2538"/>
    <cellStyle name="Normal 11 5 2 4 2" xfId="10348"/>
    <cellStyle name="Normal 11 5 2 5" xfId="4558"/>
    <cellStyle name="Normal 11 5 2 5 2" xfId="12278"/>
    <cellStyle name="Normal 11 5 2 6" xfId="6488"/>
    <cellStyle name="Normal 11 5 2 6 2" xfId="14208"/>
    <cellStyle name="Normal 11 5 2 7" xfId="8418"/>
    <cellStyle name="Normal 11 5 3" xfId="677"/>
    <cellStyle name="Normal 11 5 3 2" xfId="1224"/>
    <cellStyle name="Normal 11 5 3 2 2" xfId="2211"/>
    <cellStyle name="Normal 11 5 3 2 2 2" xfId="4144"/>
    <cellStyle name="Normal 11 5 3 2 2 2 2" xfId="11954"/>
    <cellStyle name="Normal 11 5 3 2 2 3" xfId="6164"/>
    <cellStyle name="Normal 11 5 3 2 2 3 2" xfId="13884"/>
    <cellStyle name="Normal 11 5 3 2 2 4" xfId="8094"/>
    <cellStyle name="Normal 11 5 3 2 2 4 2" xfId="15814"/>
    <cellStyle name="Normal 11 5 3 2 2 5" xfId="10024"/>
    <cellStyle name="Normal 11 5 3 2 3" xfId="3181"/>
    <cellStyle name="Normal 11 5 3 2 3 2" xfId="10991"/>
    <cellStyle name="Normal 11 5 3 2 4" xfId="5201"/>
    <cellStyle name="Normal 11 5 3 2 4 2" xfId="12921"/>
    <cellStyle name="Normal 11 5 3 2 5" xfId="7131"/>
    <cellStyle name="Normal 11 5 3 2 5 2" xfId="14851"/>
    <cellStyle name="Normal 11 5 3 2 6" xfId="9061"/>
    <cellStyle name="Normal 11 5 3 3" xfId="1730"/>
    <cellStyle name="Normal 11 5 3 3 2" xfId="3663"/>
    <cellStyle name="Normal 11 5 3 3 2 2" xfId="11473"/>
    <cellStyle name="Normal 11 5 3 3 3" xfId="5683"/>
    <cellStyle name="Normal 11 5 3 3 3 2" xfId="13403"/>
    <cellStyle name="Normal 11 5 3 3 4" xfId="7613"/>
    <cellStyle name="Normal 11 5 3 3 4 2" xfId="15333"/>
    <cellStyle name="Normal 11 5 3 3 5" xfId="9543"/>
    <cellStyle name="Normal 11 5 3 4" xfId="2699"/>
    <cellStyle name="Normal 11 5 3 4 2" xfId="10509"/>
    <cellStyle name="Normal 11 5 3 5" xfId="4719"/>
    <cellStyle name="Normal 11 5 3 5 2" xfId="12439"/>
    <cellStyle name="Normal 11 5 3 6" xfId="6649"/>
    <cellStyle name="Normal 11 5 3 6 2" xfId="14369"/>
    <cellStyle name="Normal 11 5 3 7" xfId="8579"/>
    <cellStyle name="Normal 11 5 4" xfId="903"/>
    <cellStyle name="Normal 11 5 4 2" xfId="1891"/>
    <cellStyle name="Normal 11 5 4 2 2" xfId="3824"/>
    <cellStyle name="Normal 11 5 4 2 2 2" xfId="11634"/>
    <cellStyle name="Normal 11 5 4 2 3" xfId="5844"/>
    <cellStyle name="Normal 11 5 4 2 3 2" xfId="13564"/>
    <cellStyle name="Normal 11 5 4 2 4" xfId="7774"/>
    <cellStyle name="Normal 11 5 4 2 4 2" xfId="15494"/>
    <cellStyle name="Normal 11 5 4 2 5" xfId="9704"/>
    <cellStyle name="Normal 11 5 4 3" xfId="2860"/>
    <cellStyle name="Normal 11 5 4 3 2" xfId="10670"/>
    <cellStyle name="Normal 11 5 4 4" xfId="4880"/>
    <cellStyle name="Normal 11 5 4 4 2" xfId="12600"/>
    <cellStyle name="Normal 11 5 4 5" xfId="6810"/>
    <cellStyle name="Normal 11 5 4 5 2" xfId="14530"/>
    <cellStyle name="Normal 11 5 4 6" xfId="8740"/>
    <cellStyle name="Normal 11 5 5" xfId="1409"/>
    <cellStyle name="Normal 11 5 5 2" xfId="3342"/>
    <cellStyle name="Normal 11 5 5 2 2" xfId="11152"/>
    <cellStyle name="Normal 11 5 5 3" xfId="5362"/>
    <cellStyle name="Normal 11 5 5 3 2" xfId="13082"/>
    <cellStyle name="Normal 11 5 5 4" xfId="7292"/>
    <cellStyle name="Normal 11 5 5 4 2" xfId="15012"/>
    <cellStyle name="Normal 11 5 5 5" xfId="9222"/>
    <cellStyle name="Normal 11 5 6" xfId="2378"/>
    <cellStyle name="Normal 11 5 6 2" xfId="10188"/>
    <cellStyle name="Normal 11 5 7" xfId="4398"/>
    <cellStyle name="Normal 11 5 7 2" xfId="12118"/>
    <cellStyle name="Normal 11 5 8" xfId="6328"/>
    <cellStyle name="Normal 11 5 8 2" xfId="14048"/>
    <cellStyle name="Normal 11 5 9" xfId="8258"/>
    <cellStyle name="Normal 11 6" xfId="435"/>
    <cellStyle name="Normal 11 6 2" xfId="983"/>
    <cellStyle name="Normal 11 6 2 2" xfId="1971"/>
    <cellStyle name="Normal 11 6 2 2 2" xfId="3904"/>
    <cellStyle name="Normal 11 6 2 2 2 2" xfId="11714"/>
    <cellStyle name="Normal 11 6 2 2 3" xfId="5924"/>
    <cellStyle name="Normal 11 6 2 2 3 2" xfId="13644"/>
    <cellStyle name="Normal 11 6 2 2 4" xfId="7854"/>
    <cellStyle name="Normal 11 6 2 2 4 2" xfId="15574"/>
    <cellStyle name="Normal 11 6 2 2 5" xfId="9784"/>
    <cellStyle name="Normal 11 6 2 3" xfId="2940"/>
    <cellStyle name="Normal 11 6 2 3 2" xfId="10750"/>
    <cellStyle name="Normal 11 6 2 4" xfId="4960"/>
    <cellStyle name="Normal 11 6 2 4 2" xfId="12680"/>
    <cellStyle name="Normal 11 6 2 5" xfId="6890"/>
    <cellStyle name="Normal 11 6 2 5 2" xfId="14610"/>
    <cellStyle name="Normal 11 6 2 6" xfId="8820"/>
    <cellStyle name="Normal 11 6 3" xfId="1489"/>
    <cellStyle name="Normal 11 6 3 2" xfId="3422"/>
    <cellStyle name="Normal 11 6 3 2 2" xfId="11232"/>
    <cellStyle name="Normal 11 6 3 3" xfId="5442"/>
    <cellStyle name="Normal 11 6 3 3 2" xfId="13162"/>
    <cellStyle name="Normal 11 6 3 4" xfId="7372"/>
    <cellStyle name="Normal 11 6 3 4 2" xfId="15092"/>
    <cellStyle name="Normal 11 6 3 5" xfId="9302"/>
    <cellStyle name="Normal 11 6 4" xfId="2458"/>
    <cellStyle name="Normal 11 6 4 2" xfId="10268"/>
    <cellStyle name="Normal 11 6 5" xfId="4478"/>
    <cellStyle name="Normal 11 6 5 2" xfId="12198"/>
    <cellStyle name="Normal 11 6 6" xfId="6408"/>
    <cellStyle name="Normal 11 6 6 2" xfId="14128"/>
    <cellStyle name="Normal 11 6 7" xfId="8338"/>
    <cellStyle name="Normal 11 7" xfId="597"/>
    <cellStyle name="Normal 11 7 2" xfId="1144"/>
    <cellStyle name="Normal 11 7 2 2" xfId="2131"/>
    <cellStyle name="Normal 11 7 2 2 2" xfId="4064"/>
    <cellStyle name="Normal 11 7 2 2 2 2" xfId="11874"/>
    <cellStyle name="Normal 11 7 2 2 3" xfId="6084"/>
    <cellStyle name="Normal 11 7 2 2 3 2" xfId="13804"/>
    <cellStyle name="Normal 11 7 2 2 4" xfId="8014"/>
    <cellStyle name="Normal 11 7 2 2 4 2" xfId="15734"/>
    <cellStyle name="Normal 11 7 2 2 5" xfId="9944"/>
    <cellStyle name="Normal 11 7 2 3" xfId="3101"/>
    <cellStyle name="Normal 11 7 2 3 2" xfId="10911"/>
    <cellStyle name="Normal 11 7 2 4" xfId="5121"/>
    <cellStyle name="Normal 11 7 2 4 2" xfId="12841"/>
    <cellStyle name="Normal 11 7 2 5" xfId="7051"/>
    <cellStyle name="Normal 11 7 2 5 2" xfId="14771"/>
    <cellStyle name="Normal 11 7 2 6" xfId="8981"/>
    <cellStyle name="Normal 11 7 3" xfId="1650"/>
    <cellStyle name="Normal 11 7 3 2" xfId="3583"/>
    <cellStyle name="Normal 11 7 3 2 2" xfId="11393"/>
    <cellStyle name="Normal 11 7 3 3" xfId="5603"/>
    <cellStyle name="Normal 11 7 3 3 2" xfId="13323"/>
    <cellStyle name="Normal 11 7 3 4" xfId="7533"/>
    <cellStyle name="Normal 11 7 3 4 2" xfId="15253"/>
    <cellStyle name="Normal 11 7 3 5" xfId="9463"/>
    <cellStyle name="Normal 11 7 4" xfId="2619"/>
    <cellStyle name="Normal 11 7 4 2" xfId="10429"/>
    <cellStyle name="Normal 11 7 5" xfId="4639"/>
    <cellStyle name="Normal 11 7 5 2" xfId="12359"/>
    <cellStyle name="Normal 11 7 6" xfId="6569"/>
    <cellStyle name="Normal 11 7 6 2" xfId="14289"/>
    <cellStyle name="Normal 11 7 7" xfId="8499"/>
    <cellStyle name="Normal 11 8" xfId="809"/>
    <cellStyle name="Normal 11 8 2" xfId="1811"/>
    <cellStyle name="Normal 11 8 2 2" xfId="3744"/>
    <cellStyle name="Normal 11 8 2 2 2" xfId="11554"/>
    <cellStyle name="Normal 11 8 2 3" xfId="5764"/>
    <cellStyle name="Normal 11 8 2 3 2" xfId="13484"/>
    <cellStyle name="Normal 11 8 2 4" xfId="7694"/>
    <cellStyle name="Normal 11 8 2 4 2" xfId="15414"/>
    <cellStyle name="Normal 11 8 2 5" xfId="9624"/>
    <cellStyle name="Normal 11 8 3" xfId="2780"/>
    <cellStyle name="Normal 11 8 3 2" xfId="10590"/>
    <cellStyle name="Normal 11 8 4" xfId="4800"/>
    <cellStyle name="Normal 11 8 4 2" xfId="12520"/>
    <cellStyle name="Normal 11 8 5" xfId="6730"/>
    <cellStyle name="Normal 11 8 5 2" xfId="14450"/>
    <cellStyle name="Normal 11 8 6" xfId="8660"/>
    <cellStyle name="Normal 11 9" xfId="1329"/>
    <cellStyle name="Normal 11 9 2" xfId="3262"/>
    <cellStyle name="Normal 11 9 2 2" xfId="11072"/>
    <cellStyle name="Normal 11 9 3" xfId="5282"/>
    <cellStyle name="Normal 11 9 3 2" xfId="13002"/>
    <cellStyle name="Normal 11 9 4" xfId="7212"/>
    <cellStyle name="Normal 11 9 4 2" xfId="14932"/>
    <cellStyle name="Normal 11 9 5" xfId="9142"/>
    <cellStyle name="Normal 12" xfId="176"/>
    <cellStyle name="Normal 12 10" xfId="2299"/>
    <cellStyle name="Normal 12 10 2" xfId="10109"/>
    <cellStyle name="Normal 12 11" xfId="4319"/>
    <cellStyle name="Normal 12 11 2" xfId="12039"/>
    <cellStyle name="Normal 12 12" xfId="6249"/>
    <cellStyle name="Normal 12 12 2" xfId="13969"/>
    <cellStyle name="Normal 12 13" xfId="8179"/>
    <cellStyle name="Normal 12 2" xfId="241"/>
    <cellStyle name="Normal 12 2 10" xfId="4329"/>
    <cellStyle name="Normal 12 2 10 2" xfId="12049"/>
    <cellStyle name="Normal 12 2 11" xfId="6259"/>
    <cellStyle name="Normal 12 2 11 2" xfId="13979"/>
    <cellStyle name="Normal 12 2 12" xfId="8189"/>
    <cellStyle name="Normal 12 2 2" xfId="261"/>
    <cellStyle name="Normal 12 2 2 10" xfId="6279"/>
    <cellStyle name="Normal 12 2 2 10 2" xfId="13999"/>
    <cellStyle name="Normal 12 2 2 11" xfId="8209"/>
    <cellStyle name="Normal 12 2 2 2" xfId="346"/>
    <cellStyle name="Normal 12 2 2 2 10" xfId="8249"/>
    <cellStyle name="Normal 12 2 2 2 2" xfId="426"/>
    <cellStyle name="Normal 12 2 2 2 2 2" xfId="586"/>
    <cellStyle name="Normal 12 2 2 2 2 2 2" xfId="1134"/>
    <cellStyle name="Normal 12 2 2 2 2 2 2 2" xfId="2121"/>
    <cellStyle name="Normal 12 2 2 2 2 2 2 2 2" xfId="4054"/>
    <cellStyle name="Normal 12 2 2 2 2 2 2 2 2 2" xfId="11864"/>
    <cellStyle name="Normal 12 2 2 2 2 2 2 2 3" xfId="6074"/>
    <cellStyle name="Normal 12 2 2 2 2 2 2 2 3 2" xfId="13794"/>
    <cellStyle name="Normal 12 2 2 2 2 2 2 2 4" xfId="8004"/>
    <cellStyle name="Normal 12 2 2 2 2 2 2 2 4 2" xfId="15724"/>
    <cellStyle name="Normal 12 2 2 2 2 2 2 2 5" xfId="9934"/>
    <cellStyle name="Normal 12 2 2 2 2 2 2 3" xfId="3091"/>
    <cellStyle name="Normal 12 2 2 2 2 2 2 3 2" xfId="10901"/>
    <cellStyle name="Normal 12 2 2 2 2 2 2 4" xfId="5111"/>
    <cellStyle name="Normal 12 2 2 2 2 2 2 4 2" xfId="12831"/>
    <cellStyle name="Normal 12 2 2 2 2 2 2 5" xfId="7041"/>
    <cellStyle name="Normal 12 2 2 2 2 2 2 5 2" xfId="14761"/>
    <cellStyle name="Normal 12 2 2 2 2 2 2 6" xfId="8971"/>
    <cellStyle name="Normal 12 2 2 2 2 2 3" xfId="1640"/>
    <cellStyle name="Normal 12 2 2 2 2 2 3 2" xfId="3573"/>
    <cellStyle name="Normal 12 2 2 2 2 2 3 2 2" xfId="11383"/>
    <cellStyle name="Normal 12 2 2 2 2 2 3 3" xfId="5593"/>
    <cellStyle name="Normal 12 2 2 2 2 2 3 3 2" xfId="13313"/>
    <cellStyle name="Normal 12 2 2 2 2 2 3 4" xfId="7523"/>
    <cellStyle name="Normal 12 2 2 2 2 2 3 4 2" xfId="15243"/>
    <cellStyle name="Normal 12 2 2 2 2 2 3 5" xfId="9453"/>
    <cellStyle name="Normal 12 2 2 2 2 2 4" xfId="2609"/>
    <cellStyle name="Normal 12 2 2 2 2 2 4 2" xfId="10419"/>
    <cellStyle name="Normal 12 2 2 2 2 2 5" xfId="4629"/>
    <cellStyle name="Normal 12 2 2 2 2 2 5 2" xfId="12349"/>
    <cellStyle name="Normal 12 2 2 2 2 2 6" xfId="6559"/>
    <cellStyle name="Normal 12 2 2 2 2 2 6 2" xfId="14279"/>
    <cellStyle name="Normal 12 2 2 2 2 2 7" xfId="8489"/>
    <cellStyle name="Normal 12 2 2 2 2 3" xfId="748"/>
    <cellStyle name="Normal 12 2 2 2 2 3 2" xfId="1295"/>
    <cellStyle name="Normal 12 2 2 2 2 3 2 2" xfId="2282"/>
    <cellStyle name="Normal 12 2 2 2 2 3 2 2 2" xfId="4215"/>
    <cellStyle name="Normal 12 2 2 2 2 3 2 2 2 2" xfId="12025"/>
    <cellStyle name="Normal 12 2 2 2 2 3 2 2 3" xfId="6235"/>
    <cellStyle name="Normal 12 2 2 2 2 3 2 2 3 2" xfId="13955"/>
    <cellStyle name="Normal 12 2 2 2 2 3 2 2 4" xfId="8165"/>
    <cellStyle name="Normal 12 2 2 2 2 3 2 2 4 2" xfId="15885"/>
    <cellStyle name="Normal 12 2 2 2 2 3 2 2 5" xfId="10095"/>
    <cellStyle name="Normal 12 2 2 2 2 3 2 3" xfId="3252"/>
    <cellStyle name="Normal 12 2 2 2 2 3 2 3 2" xfId="11062"/>
    <cellStyle name="Normal 12 2 2 2 2 3 2 4" xfId="5272"/>
    <cellStyle name="Normal 12 2 2 2 2 3 2 4 2" xfId="12992"/>
    <cellStyle name="Normal 12 2 2 2 2 3 2 5" xfId="7202"/>
    <cellStyle name="Normal 12 2 2 2 2 3 2 5 2" xfId="14922"/>
    <cellStyle name="Normal 12 2 2 2 2 3 2 6" xfId="9132"/>
    <cellStyle name="Normal 12 2 2 2 2 3 3" xfId="1801"/>
    <cellStyle name="Normal 12 2 2 2 2 3 3 2" xfId="3734"/>
    <cellStyle name="Normal 12 2 2 2 2 3 3 2 2" xfId="11544"/>
    <cellStyle name="Normal 12 2 2 2 2 3 3 3" xfId="5754"/>
    <cellStyle name="Normal 12 2 2 2 2 3 3 3 2" xfId="13474"/>
    <cellStyle name="Normal 12 2 2 2 2 3 3 4" xfId="7684"/>
    <cellStyle name="Normal 12 2 2 2 2 3 3 4 2" xfId="15404"/>
    <cellStyle name="Normal 12 2 2 2 2 3 3 5" xfId="9614"/>
    <cellStyle name="Normal 12 2 2 2 2 3 4" xfId="2770"/>
    <cellStyle name="Normal 12 2 2 2 2 3 4 2" xfId="10580"/>
    <cellStyle name="Normal 12 2 2 2 2 3 5" xfId="4790"/>
    <cellStyle name="Normal 12 2 2 2 2 3 5 2" xfId="12510"/>
    <cellStyle name="Normal 12 2 2 2 2 3 6" xfId="6720"/>
    <cellStyle name="Normal 12 2 2 2 2 3 6 2" xfId="14440"/>
    <cellStyle name="Normal 12 2 2 2 2 3 7" xfId="8650"/>
    <cellStyle name="Normal 12 2 2 2 2 4" xfId="974"/>
    <cellStyle name="Normal 12 2 2 2 2 4 2" xfId="1962"/>
    <cellStyle name="Normal 12 2 2 2 2 4 2 2" xfId="3895"/>
    <cellStyle name="Normal 12 2 2 2 2 4 2 2 2" xfId="11705"/>
    <cellStyle name="Normal 12 2 2 2 2 4 2 3" xfId="5915"/>
    <cellStyle name="Normal 12 2 2 2 2 4 2 3 2" xfId="13635"/>
    <cellStyle name="Normal 12 2 2 2 2 4 2 4" xfId="7845"/>
    <cellStyle name="Normal 12 2 2 2 2 4 2 4 2" xfId="15565"/>
    <cellStyle name="Normal 12 2 2 2 2 4 2 5" xfId="9775"/>
    <cellStyle name="Normal 12 2 2 2 2 4 3" xfId="2931"/>
    <cellStyle name="Normal 12 2 2 2 2 4 3 2" xfId="10741"/>
    <cellStyle name="Normal 12 2 2 2 2 4 4" xfId="4951"/>
    <cellStyle name="Normal 12 2 2 2 2 4 4 2" xfId="12671"/>
    <cellStyle name="Normal 12 2 2 2 2 4 5" xfId="6881"/>
    <cellStyle name="Normal 12 2 2 2 2 4 5 2" xfId="14601"/>
    <cellStyle name="Normal 12 2 2 2 2 4 6" xfId="8811"/>
    <cellStyle name="Normal 12 2 2 2 2 5" xfId="1480"/>
    <cellStyle name="Normal 12 2 2 2 2 5 2" xfId="3413"/>
    <cellStyle name="Normal 12 2 2 2 2 5 2 2" xfId="11223"/>
    <cellStyle name="Normal 12 2 2 2 2 5 3" xfId="5433"/>
    <cellStyle name="Normal 12 2 2 2 2 5 3 2" xfId="13153"/>
    <cellStyle name="Normal 12 2 2 2 2 5 4" xfId="7363"/>
    <cellStyle name="Normal 12 2 2 2 2 5 4 2" xfId="15083"/>
    <cellStyle name="Normal 12 2 2 2 2 5 5" xfId="9293"/>
    <cellStyle name="Normal 12 2 2 2 2 6" xfId="2449"/>
    <cellStyle name="Normal 12 2 2 2 2 6 2" xfId="10259"/>
    <cellStyle name="Normal 12 2 2 2 2 7" xfId="4469"/>
    <cellStyle name="Normal 12 2 2 2 2 7 2" xfId="12189"/>
    <cellStyle name="Normal 12 2 2 2 2 8" xfId="6399"/>
    <cellStyle name="Normal 12 2 2 2 2 8 2" xfId="14119"/>
    <cellStyle name="Normal 12 2 2 2 2 9" xfId="8329"/>
    <cellStyle name="Normal 12 2 2 2 3" xfId="506"/>
    <cellStyle name="Normal 12 2 2 2 3 2" xfId="1054"/>
    <cellStyle name="Normal 12 2 2 2 3 2 2" xfId="2042"/>
    <cellStyle name="Normal 12 2 2 2 3 2 2 2" xfId="3975"/>
    <cellStyle name="Normal 12 2 2 2 3 2 2 2 2" xfId="11785"/>
    <cellStyle name="Normal 12 2 2 2 3 2 2 3" xfId="5995"/>
    <cellStyle name="Normal 12 2 2 2 3 2 2 3 2" xfId="13715"/>
    <cellStyle name="Normal 12 2 2 2 3 2 2 4" xfId="7925"/>
    <cellStyle name="Normal 12 2 2 2 3 2 2 4 2" xfId="15645"/>
    <cellStyle name="Normal 12 2 2 2 3 2 2 5" xfId="9855"/>
    <cellStyle name="Normal 12 2 2 2 3 2 3" xfId="3011"/>
    <cellStyle name="Normal 12 2 2 2 3 2 3 2" xfId="10821"/>
    <cellStyle name="Normal 12 2 2 2 3 2 4" xfId="5031"/>
    <cellStyle name="Normal 12 2 2 2 3 2 4 2" xfId="12751"/>
    <cellStyle name="Normal 12 2 2 2 3 2 5" xfId="6961"/>
    <cellStyle name="Normal 12 2 2 2 3 2 5 2" xfId="14681"/>
    <cellStyle name="Normal 12 2 2 2 3 2 6" xfId="8891"/>
    <cellStyle name="Normal 12 2 2 2 3 3" xfId="1560"/>
    <cellStyle name="Normal 12 2 2 2 3 3 2" xfId="3493"/>
    <cellStyle name="Normal 12 2 2 2 3 3 2 2" xfId="11303"/>
    <cellStyle name="Normal 12 2 2 2 3 3 3" xfId="5513"/>
    <cellStyle name="Normal 12 2 2 2 3 3 3 2" xfId="13233"/>
    <cellStyle name="Normal 12 2 2 2 3 3 4" xfId="7443"/>
    <cellStyle name="Normal 12 2 2 2 3 3 4 2" xfId="15163"/>
    <cellStyle name="Normal 12 2 2 2 3 3 5" xfId="9373"/>
    <cellStyle name="Normal 12 2 2 2 3 4" xfId="2529"/>
    <cellStyle name="Normal 12 2 2 2 3 4 2" xfId="10339"/>
    <cellStyle name="Normal 12 2 2 2 3 5" xfId="4549"/>
    <cellStyle name="Normal 12 2 2 2 3 5 2" xfId="12269"/>
    <cellStyle name="Normal 12 2 2 2 3 6" xfId="6479"/>
    <cellStyle name="Normal 12 2 2 2 3 6 2" xfId="14199"/>
    <cellStyle name="Normal 12 2 2 2 3 7" xfId="8409"/>
    <cellStyle name="Normal 12 2 2 2 4" xfId="668"/>
    <cellStyle name="Normal 12 2 2 2 4 2" xfId="1215"/>
    <cellStyle name="Normal 12 2 2 2 4 2 2" xfId="2202"/>
    <cellStyle name="Normal 12 2 2 2 4 2 2 2" xfId="4135"/>
    <cellStyle name="Normal 12 2 2 2 4 2 2 2 2" xfId="11945"/>
    <cellStyle name="Normal 12 2 2 2 4 2 2 3" xfId="6155"/>
    <cellStyle name="Normal 12 2 2 2 4 2 2 3 2" xfId="13875"/>
    <cellStyle name="Normal 12 2 2 2 4 2 2 4" xfId="8085"/>
    <cellStyle name="Normal 12 2 2 2 4 2 2 4 2" xfId="15805"/>
    <cellStyle name="Normal 12 2 2 2 4 2 2 5" xfId="10015"/>
    <cellStyle name="Normal 12 2 2 2 4 2 3" xfId="3172"/>
    <cellStyle name="Normal 12 2 2 2 4 2 3 2" xfId="10982"/>
    <cellStyle name="Normal 12 2 2 2 4 2 4" xfId="5192"/>
    <cellStyle name="Normal 12 2 2 2 4 2 4 2" xfId="12912"/>
    <cellStyle name="Normal 12 2 2 2 4 2 5" xfId="7122"/>
    <cellStyle name="Normal 12 2 2 2 4 2 5 2" xfId="14842"/>
    <cellStyle name="Normal 12 2 2 2 4 2 6" xfId="9052"/>
    <cellStyle name="Normal 12 2 2 2 4 3" xfId="1721"/>
    <cellStyle name="Normal 12 2 2 2 4 3 2" xfId="3654"/>
    <cellStyle name="Normal 12 2 2 2 4 3 2 2" xfId="11464"/>
    <cellStyle name="Normal 12 2 2 2 4 3 3" xfId="5674"/>
    <cellStyle name="Normal 12 2 2 2 4 3 3 2" xfId="13394"/>
    <cellStyle name="Normal 12 2 2 2 4 3 4" xfId="7604"/>
    <cellStyle name="Normal 12 2 2 2 4 3 4 2" xfId="15324"/>
    <cellStyle name="Normal 12 2 2 2 4 3 5" xfId="9534"/>
    <cellStyle name="Normal 12 2 2 2 4 4" xfId="2690"/>
    <cellStyle name="Normal 12 2 2 2 4 4 2" xfId="10500"/>
    <cellStyle name="Normal 12 2 2 2 4 5" xfId="4710"/>
    <cellStyle name="Normal 12 2 2 2 4 5 2" xfId="12430"/>
    <cellStyle name="Normal 12 2 2 2 4 6" xfId="6640"/>
    <cellStyle name="Normal 12 2 2 2 4 6 2" xfId="14360"/>
    <cellStyle name="Normal 12 2 2 2 4 7" xfId="8570"/>
    <cellStyle name="Normal 12 2 2 2 5" xfId="894"/>
    <cellStyle name="Normal 12 2 2 2 5 2" xfId="1882"/>
    <cellStyle name="Normal 12 2 2 2 5 2 2" xfId="3815"/>
    <cellStyle name="Normal 12 2 2 2 5 2 2 2" xfId="11625"/>
    <cellStyle name="Normal 12 2 2 2 5 2 3" xfId="5835"/>
    <cellStyle name="Normal 12 2 2 2 5 2 3 2" xfId="13555"/>
    <cellStyle name="Normal 12 2 2 2 5 2 4" xfId="7765"/>
    <cellStyle name="Normal 12 2 2 2 5 2 4 2" xfId="15485"/>
    <cellStyle name="Normal 12 2 2 2 5 2 5" xfId="9695"/>
    <cellStyle name="Normal 12 2 2 2 5 3" xfId="2851"/>
    <cellStyle name="Normal 12 2 2 2 5 3 2" xfId="10661"/>
    <cellStyle name="Normal 12 2 2 2 5 4" xfId="4871"/>
    <cellStyle name="Normal 12 2 2 2 5 4 2" xfId="12591"/>
    <cellStyle name="Normal 12 2 2 2 5 5" xfId="6801"/>
    <cellStyle name="Normal 12 2 2 2 5 5 2" xfId="14521"/>
    <cellStyle name="Normal 12 2 2 2 5 6" xfId="8731"/>
    <cellStyle name="Normal 12 2 2 2 6" xfId="1400"/>
    <cellStyle name="Normal 12 2 2 2 6 2" xfId="3333"/>
    <cellStyle name="Normal 12 2 2 2 6 2 2" xfId="11143"/>
    <cellStyle name="Normal 12 2 2 2 6 3" xfId="5353"/>
    <cellStyle name="Normal 12 2 2 2 6 3 2" xfId="13073"/>
    <cellStyle name="Normal 12 2 2 2 6 4" xfId="7283"/>
    <cellStyle name="Normal 12 2 2 2 6 4 2" xfId="15003"/>
    <cellStyle name="Normal 12 2 2 2 6 5" xfId="9213"/>
    <cellStyle name="Normal 12 2 2 2 7" xfId="2369"/>
    <cellStyle name="Normal 12 2 2 2 7 2" xfId="10179"/>
    <cellStyle name="Normal 12 2 2 2 8" xfId="4389"/>
    <cellStyle name="Normal 12 2 2 2 8 2" xfId="12109"/>
    <cellStyle name="Normal 12 2 2 2 9" xfId="6319"/>
    <cellStyle name="Normal 12 2 2 2 9 2" xfId="14039"/>
    <cellStyle name="Normal 12 2 2 3" xfId="386"/>
    <cellStyle name="Normal 12 2 2 3 2" xfId="546"/>
    <cellStyle name="Normal 12 2 2 3 2 2" xfId="1094"/>
    <cellStyle name="Normal 12 2 2 3 2 2 2" xfId="2082"/>
    <cellStyle name="Normal 12 2 2 3 2 2 2 2" xfId="4015"/>
    <cellStyle name="Normal 12 2 2 3 2 2 2 2 2" xfId="11825"/>
    <cellStyle name="Normal 12 2 2 3 2 2 2 3" xfId="6035"/>
    <cellStyle name="Normal 12 2 2 3 2 2 2 3 2" xfId="13755"/>
    <cellStyle name="Normal 12 2 2 3 2 2 2 4" xfId="7965"/>
    <cellStyle name="Normal 12 2 2 3 2 2 2 4 2" xfId="15685"/>
    <cellStyle name="Normal 12 2 2 3 2 2 2 5" xfId="9895"/>
    <cellStyle name="Normal 12 2 2 3 2 2 3" xfId="3051"/>
    <cellStyle name="Normal 12 2 2 3 2 2 3 2" xfId="10861"/>
    <cellStyle name="Normal 12 2 2 3 2 2 4" xfId="5071"/>
    <cellStyle name="Normal 12 2 2 3 2 2 4 2" xfId="12791"/>
    <cellStyle name="Normal 12 2 2 3 2 2 5" xfId="7001"/>
    <cellStyle name="Normal 12 2 2 3 2 2 5 2" xfId="14721"/>
    <cellStyle name="Normal 12 2 2 3 2 2 6" xfId="8931"/>
    <cellStyle name="Normal 12 2 2 3 2 3" xfId="1600"/>
    <cellStyle name="Normal 12 2 2 3 2 3 2" xfId="3533"/>
    <cellStyle name="Normal 12 2 2 3 2 3 2 2" xfId="11343"/>
    <cellStyle name="Normal 12 2 2 3 2 3 3" xfId="5553"/>
    <cellStyle name="Normal 12 2 2 3 2 3 3 2" xfId="13273"/>
    <cellStyle name="Normal 12 2 2 3 2 3 4" xfId="7483"/>
    <cellStyle name="Normal 12 2 2 3 2 3 4 2" xfId="15203"/>
    <cellStyle name="Normal 12 2 2 3 2 3 5" xfId="9413"/>
    <cellStyle name="Normal 12 2 2 3 2 4" xfId="2569"/>
    <cellStyle name="Normal 12 2 2 3 2 4 2" xfId="10379"/>
    <cellStyle name="Normal 12 2 2 3 2 5" xfId="4589"/>
    <cellStyle name="Normal 12 2 2 3 2 5 2" xfId="12309"/>
    <cellStyle name="Normal 12 2 2 3 2 6" xfId="6519"/>
    <cellStyle name="Normal 12 2 2 3 2 6 2" xfId="14239"/>
    <cellStyle name="Normal 12 2 2 3 2 7" xfId="8449"/>
    <cellStyle name="Normal 12 2 2 3 3" xfId="708"/>
    <cellStyle name="Normal 12 2 2 3 3 2" xfId="1255"/>
    <cellStyle name="Normal 12 2 2 3 3 2 2" xfId="2242"/>
    <cellStyle name="Normal 12 2 2 3 3 2 2 2" xfId="4175"/>
    <cellStyle name="Normal 12 2 2 3 3 2 2 2 2" xfId="11985"/>
    <cellStyle name="Normal 12 2 2 3 3 2 2 3" xfId="6195"/>
    <cellStyle name="Normal 12 2 2 3 3 2 2 3 2" xfId="13915"/>
    <cellStyle name="Normal 12 2 2 3 3 2 2 4" xfId="8125"/>
    <cellStyle name="Normal 12 2 2 3 3 2 2 4 2" xfId="15845"/>
    <cellStyle name="Normal 12 2 2 3 3 2 2 5" xfId="10055"/>
    <cellStyle name="Normal 12 2 2 3 3 2 3" xfId="3212"/>
    <cellStyle name="Normal 12 2 2 3 3 2 3 2" xfId="11022"/>
    <cellStyle name="Normal 12 2 2 3 3 2 4" xfId="5232"/>
    <cellStyle name="Normal 12 2 2 3 3 2 4 2" xfId="12952"/>
    <cellStyle name="Normal 12 2 2 3 3 2 5" xfId="7162"/>
    <cellStyle name="Normal 12 2 2 3 3 2 5 2" xfId="14882"/>
    <cellStyle name="Normal 12 2 2 3 3 2 6" xfId="9092"/>
    <cellStyle name="Normal 12 2 2 3 3 3" xfId="1761"/>
    <cellStyle name="Normal 12 2 2 3 3 3 2" xfId="3694"/>
    <cellStyle name="Normal 12 2 2 3 3 3 2 2" xfId="11504"/>
    <cellStyle name="Normal 12 2 2 3 3 3 3" xfId="5714"/>
    <cellStyle name="Normal 12 2 2 3 3 3 3 2" xfId="13434"/>
    <cellStyle name="Normal 12 2 2 3 3 3 4" xfId="7644"/>
    <cellStyle name="Normal 12 2 2 3 3 3 4 2" xfId="15364"/>
    <cellStyle name="Normal 12 2 2 3 3 3 5" xfId="9574"/>
    <cellStyle name="Normal 12 2 2 3 3 4" xfId="2730"/>
    <cellStyle name="Normal 12 2 2 3 3 4 2" xfId="10540"/>
    <cellStyle name="Normal 12 2 2 3 3 5" xfId="4750"/>
    <cellStyle name="Normal 12 2 2 3 3 5 2" xfId="12470"/>
    <cellStyle name="Normal 12 2 2 3 3 6" xfId="6680"/>
    <cellStyle name="Normal 12 2 2 3 3 6 2" xfId="14400"/>
    <cellStyle name="Normal 12 2 2 3 3 7" xfId="8610"/>
    <cellStyle name="Normal 12 2 2 3 4" xfId="934"/>
    <cellStyle name="Normal 12 2 2 3 4 2" xfId="1922"/>
    <cellStyle name="Normal 12 2 2 3 4 2 2" xfId="3855"/>
    <cellStyle name="Normal 12 2 2 3 4 2 2 2" xfId="11665"/>
    <cellStyle name="Normal 12 2 2 3 4 2 3" xfId="5875"/>
    <cellStyle name="Normal 12 2 2 3 4 2 3 2" xfId="13595"/>
    <cellStyle name="Normal 12 2 2 3 4 2 4" xfId="7805"/>
    <cellStyle name="Normal 12 2 2 3 4 2 4 2" xfId="15525"/>
    <cellStyle name="Normal 12 2 2 3 4 2 5" xfId="9735"/>
    <cellStyle name="Normal 12 2 2 3 4 3" xfId="2891"/>
    <cellStyle name="Normal 12 2 2 3 4 3 2" xfId="10701"/>
    <cellStyle name="Normal 12 2 2 3 4 4" xfId="4911"/>
    <cellStyle name="Normal 12 2 2 3 4 4 2" xfId="12631"/>
    <cellStyle name="Normal 12 2 2 3 4 5" xfId="6841"/>
    <cellStyle name="Normal 12 2 2 3 4 5 2" xfId="14561"/>
    <cellStyle name="Normal 12 2 2 3 4 6" xfId="8771"/>
    <cellStyle name="Normal 12 2 2 3 5" xfId="1440"/>
    <cellStyle name="Normal 12 2 2 3 5 2" xfId="3373"/>
    <cellStyle name="Normal 12 2 2 3 5 2 2" xfId="11183"/>
    <cellStyle name="Normal 12 2 2 3 5 3" xfId="5393"/>
    <cellStyle name="Normal 12 2 2 3 5 3 2" xfId="13113"/>
    <cellStyle name="Normal 12 2 2 3 5 4" xfId="7323"/>
    <cellStyle name="Normal 12 2 2 3 5 4 2" xfId="15043"/>
    <cellStyle name="Normal 12 2 2 3 5 5" xfId="9253"/>
    <cellStyle name="Normal 12 2 2 3 6" xfId="2409"/>
    <cellStyle name="Normal 12 2 2 3 6 2" xfId="10219"/>
    <cellStyle name="Normal 12 2 2 3 7" xfId="4429"/>
    <cellStyle name="Normal 12 2 2 3 7 2" xfId="12149"/>
    <cellStyle name="Normal 12 2 2 3 8" xfId="6359"/>
    <cellStyle name="Normal 12 2 2 3 8 2" xfId="14079"/>
    <cellStyle name="Normal 12 2 2 3 9" xfId="8289"/>
    <cellStyle name="Normal 12 2 2 4" xfId="466"/>
    <cellStyle name="Normal 12 2 2 4 2" xfId="1014"/>
    <cellStyle name="Normal 12 2 2 4 2 2" xfId="2002"/>
    <cellStyle name="Normal 12 2 2 4 2 2 2" xfId="3935"/>
    <cellStyle name="Normal 12 2 2 4 2 2 2 2" xfId="11745"/>
    <cellStyle name="Normal 12 2 2 4 2 2 3" xfId="5955"/>
    <cellStyle name="Normal 12 2 2 4 2 2 3 2" xfId="13675"/>
    <cellStyle name="Normal 12 2 2 4 2 2 4" xfId="7885"/>
    <cellStyle name="Normal 12 2 2 4 2 2 4 2" xfId="15605"/>
    <cellStyle name="Normal 12 2 2 4 2 2 5" xfId="9815"/>
    <cellStyle name="Normal 12 2 2 4 2 3" xfId="2971"/>
    <cellStyle name="Normal 12 2 2 4 2 3 2" xfId="10781"/>
    <cellStyle name="Normal 12 2 2 4 2 4" xfId="4991"/>
    <cellStyle name="Normal 12 2 2 4 2 4 2" xfId="12711"/>
    <cellStyle name="Normal 12 2 2 4 2 5" xfId="6921"/>
    <cellStyle name="Normal 12 2 2 4 2 5 2" xfId="14641"/>
    <cellStyle name="Normal 12 2 2 4 2 6" xfId="8851"/>
    <cellStyle name="Normal 12 2 2 4 3" xfId="1520"/>
    <cellStyle name="Normal 12 2 2 4 3 2" xfId="3453"/>
    <cellStyle name="Normal 12 2 2 4 3 2 2" xfId="11263"/>
    <cellStyle name="Normal 12 2 2 4 3 3" xfId="5473"/>
    <cellStyle name="Normal 12 2 2 4 3 3 2" xfId="13193"/>
    <cellStyle name="Normal 12 2 2 4 3 4" xfId="7403"/>
    <cellStyle name="Normal 12 2 2 4 3 4 2" xfId="15123"/>
    <cellStyle name="Normal 12 2 2 4 3 5" xfId="9333"/>
    <cellStyle name="Normal 12 2 2 4 4" xfId="2489"/>
    <cellStyle name="Normal 12 2 2 4 4 2" xfId="10299"/>
    <cellStyle name="Normal 12 2 2 4 5" xfId="4509"/>
    <cellStyle name="Normal 12 2 2 4 5 2" xfId="12229"/>
    <cellStyle name="Normal 12 2 2 4 6" xfId="6439"/>
    <cellStyle name="Normal 12 2 2 4 6 2" xfId="14159"/>
    <cellStyle name="Normal 12 2 2 4 7" xfId="8369"/>
    <cellStyle name="Normal 12 2 2 5" xfId="628"/>
    <cellStyle name="Normal 12 2 2 5 2" xfId="1175"/>
    <cellStyle name="Normal 12 2 2 5 2 2" xfId="2162"/>
    <cellStyle name="Normal 12 2 2 5 2 2 2" xfId="4095"/>
    <cellStyle name="Normal 12 2 2 5 2 2 2 2" xfId="11905"/>
    <cellStyle name="Normal 12 2 2 5 2 2 3" xfId="6115"/>
    <cellStyle name="Normal 12 2 2 5 2 2 3 2" xfId="13835"/>
    <cellStyle name="Normal 12 2 2 5 2 2 4" xfId="8045"/>
    <cellStyle name="Normal 12 2 2 5 2 2 4 2" xfId="15765"/>
    <cellStyle name="Normal 12 2 2 5 2 2 5" xfId="9975"/>
    <cellStyle name="Normal 12 2 2 5 2 3" xfId="3132"/>
    <cellStyle name="Normal 12 2 2 5 2 3 2" xfId="10942"/>
    <cellStyle name="Normal 12 2 2 5 2 4" xfId="5152"/>
    <cellStyle name="Normal 12 2 2 5 2 4 2" xfId="12872"/>
    <cellStyle name="Normal 12 2 2 5 2 5" xfId="7082"/>
    <cellStyle name="Normal 12 2 2 5 2 5 2" xfId="14802"/>
    <cellStyle name="Normal 12 2 2 5 2 6" xfId="9012"/>
    <cellStyle name="Normal 12 2 2 5 3" xfId="1681"/>
    <cellStyle name="Normal 12 2 2 5 3 2" xfId="3614"/>
    <cellStyle name="Normal 12 2 2 5 3 2 2" xfId="11424"/>
    <cellStyle name="Normal 12 2 2 5 3 3" xfId="5634"/>
    <cellStyle name="Normal 12 2 2 5 3 3 2" xfId="13354"/>
    <cellStyle name="Normal 12 2 2 5 3 4" xfId="7564"/>
    <cellStyle name="Normal 12 2 2 5 3 4 2" xfId="15284"/>
    <cellStyle name="Normal 12 2 2 5 3 5" xfId="9494"/>
    <cellStyle name="Normal 12 2 2 5 4" xfId="2650"/>
    <cellStyle name="Normal 12 2 2 5 4 2" xfId="10460"/>
    <cellStyle name="Normal 12 2 2 5 5" xfId="4670"/>
    <cellStyle name="Normal 12 2 2 5 5 2" xfId="12390"/>
    <cellStyle name="Normal 12 2 2 5 6" xfId="6600"/>
    <cellStyle name="Normal 12 2 2 5 6 2" xfId="14320"/>
    <cellStyle name="Normal 12 2 2 5 7" xfId="8530"/>
    <cellStyle name="Normal 12 2 2 6" xfId="846"/>
    <cellStyle name="Normal 12 2 2 6 2" xfId="1842"/>
    <cellStyle name="Normal 12 2 2 6 2 2" xfId="3775"/>
    <cellStyle name="Normal 12 2 2 6 2 2 2" xfId="11585"/>
    <cellStyle name="Normal 12 2 2 6 2 3" xfId="5795"/>
    <cellStyle name="Normal 12 2 2 6 2 3 2" xfId="13515"/>
    <cellStyle name="Normal 12 2 2 6 2 4" xfId="7725"/>
    <cellStyle name="Normal 12 2 2 6 2 4 2" xfId="15445"/>
    <cellStyle name="Normal 12 2 2 6 2 5" xfId="9655"/>
    <cellStyle name="Normal 12 2 2 6 3" xfId="2811"/>
    <cellStyle name="Normal 12 2 2 6 3 2" xfId="10621"/>
    <cellStyle name="Normal 12 2 2 6 4" xfId="4831"/>
    <cellStyle name="Normal 12 2 2 6 4 2" xfId="12551"/>
    <cellStyle name="Normal 12 2 2 6 5" xfId="6761"/>
    <cellStyle name="Normal 12 2 2 6 5 2" xfId="14481"/>
    <cellStyle name="Normal 12 2 2 6 6" xfId="8691"/>
    <cellStyle name="Normal 12 2 2 7" xfId="1360"/>
    <cellStyle name="Normal 12 2 2 7 2" xfId="3293"/>
    <cellStyle name="Normal 12 2 2 7 2 2" xfId="11103"/>
    <cellStyle name="Normal 12 2 2 7 3" xfId="5313"/>
    <cellStyle name="Normal 12 2 2 7 3 2" xfId="13033"/>
    <cellStyle name="Normal 12 2 2 7 4" xfId="7243"/>
    <cellStyle name="Normal 12 2 2 7 4 2" xfId="14963"/>
    <cellStyle name="Normal 12 2 2 7 5" xfId="9173"/>
    <cellStyle name="Normal 12 2 2 8" xfId="2329"/>
    <cellStyle name="Normal 12 2 2 8 2" xfId="10139"/>
    <cellStyle name="Normal 12 2 2 9" xfId="4349"/>
    <cellStyle name="Normal 12 2 2 9 2" xfId="12069"/>
    <cellStyle name="Normal 12 2 3" xfId="326"/>
    <cellStyle name="Normal 12 2 3 10" xfId="8229"/>
    <cellStyle name="Normal 12 2 3 2" xfId="406"/>
    <cellStyle name="Normal 12 2 3 2 2" xfId="566"/>
    <cellStyle name="Normal 12 2 3 2 2 2" xfId="1114"/>
    <cellStyle name="Normal 12 2 3 2 2 2 2" xfId="2102"/>
    <cellStyle name="Normal 12 2 3 2 2 2 2 2" xfId="4035"/>
    <cellStyle name="Normal 12 2 3 2 2 2 2 2 2" xfId="11845"/>
    <cellStyle name="Normal 12 2 3 2 2 2 2 3" xfId="6055"/>
    <cellStyle name="Normal 12 2 3 2 2 2 2 3 2" xfId="13775"/>
    <cellStyle name="Normal 12 2 3 2 2 2 2 4" xfId="7985"/>
    <cellStyle name="Normal 12 2 3 2 2 2 2 4 2" xfId="15705"/>
    <cellStyle name="Normal 12 2 3 2 2 2 2 5" xfId="9915"/>
    <cellStyle name="Normal 12 2 3 2 2 2 3" xfId="3071"/>
    <cellStyle name="Normal 12 2 3 2 2 2 3 2" xfId="10881"/>
    <cellStyle name="Normal 12 2 3 2 2 2 4" xfId="5091"/>
    <cellStyle name="Normal 12 2 3 2 2 2 4 2" xfId="12811"/>
    <cellStyle name="Normal 12 2 3 2 2 2 5" xfId="7021"/>
    <cellStyle name="Normal 12 2 3 2 2 2 5 2" xfId="14741"/>
    <cellStyle name="Normal 12 2 3 2 2 2 6" xfId="8951"/>
    <cellStyle name="Normal 12 2 3 2 2 3" xfId="1620"/>
    <cellStyle name="Normal 12 2 3 2 2 3 2" xfId="3553"/>
    <cellStyle name="Normal 12 2 3 2 2 3 2 2" xfId="11363"/>
    <cellStyle name="Normal 12 2 3 2 2 3 3" xfId="5573"/>
    <cellStyle name="Normal 12 2 3 2 2 3 3 2" xfId="13293"/>
    <cellStyle name="Normal 12 2 3 2 2 3 4" xfId="7503"/>
    <cellStyle name="Normal 12 2 3 2 2 3 4 2" xfId="15223"/>
    <cellStyle name="Normal 12 2 3 2 2 3 5" xfId="9433"/>
    <cellStyle name="Normal 12 2 3 2 2 4" xfId="2589"/>
    <cellStyle name="Normal 12 2 3 2 2 4 2" xfId="10399"/>
    <cellStyle name="Normal 12 2 3 2 2 5" xfId="4609"/>
    <cellStyle name="Normal 12 2 3 2 2 5 2" xfId="12329"/>
    <cellStyle name="Normal 12 2 3 2 2 6" xfId="6539"/>
    <cellStyle name="Normal 12 2 3 2 2 6 2" xfId="14259"/>
    <cellStyle name="Normal 12 2 3 2 2 7" xfId="8469"/>
    <cellStyle name="Normal 12 2 3 2 3" xfId="728"/>
    <cellStyle name="Normal 12 2 3 2 3 2" xfId="1275"/>
    <cellStyle name="Normal 12 2 3 2 3 2 2" xfId="2262"/>
    <cellStyle name="Normal 12 2 3 2 3 2 2 2" xfId="4195"/>
    <cellStyle name="Normal 12 2 3 2 3 2 2 2 2" xfId="12005"/>
    <cellStyle name="Normal 12 2 3 2 3 2 2 3" xfId="6215"/>
    <cellStyle name="Normal 12 2 3 2 3 2 2 3 2" xfId="13935"/>
    <cellStyle name="Normal 12 2 3 2 3 2 2 4" xfId="8145"/>
    <cellStyle name="Normal 12 2 3 2 3 2 2 4 2" xfId="15865"/>
    <cellStyle name="Normal 12 2 3 2 3 2 2 5" xfId="10075"/>
    <cellStyle name="Normal 12 2 3 2 3 2 3" xfId="3232"/>
    <cellStyle name="Normal 12 2 3 2 3 2 3 2" xfId="11042"/>
    <cellStyle name="Normal 12 2 3 2 3 2 4" xfId="5252"/>
    <cellStyle name="Normal 12 2 3 2 3 2 4 2" xfId="12972"/>
    <cellStyle name="Normal 12 2 3 2 3 2 5" xfId="7182"/>
    <cellStyle name="Normal 12 2 3 2 3 2 5 2" xfId="14902"/>
    <cellStyle name="Normal 12 2 3 2 3 2 6" xfId="9112"/>
    <cellStyle name="Normal 12 2 3 2 3 3" xfId="1781"/>
    <cellStyle name="Normal 12 2 3 2 3 3 2" xfId="3714"/>
    <cellStyle name="Normal 12 2 3 2 3 3 2 2" xfId="11524"/>
    <cellStyle name="Normal 12 2 3 2 3 3 3" xfId="5734"/>
    <cellStyle name="Normal 12 2 3 2 3 3 3 2" xfId="13454"/>
    <cellStyle name="Normal 12 2 3 2 3 3 4" xfId="7664"/>
    <cellStyle name="Normal 12 2 3 2 3 3 4 2" xfId="15384"/>
    <cellStyle name="Normal 12 2 3 2 3 3 5" xfId="9594"/>
    <cellStyle name="Normal 12 2 3 2 3 4" xfId="2750"/>
    <cellStyle name="Normal 12 2 3 2 3 4 2" xfId="10560"/>
    <cellStyle name="Normal 12 2 3 2 3 5" xfId="4770"/>
    <cellStyle name="Normal 12 2 3 2 3 5 2" xfId="12490"/>
    <cellStyle name="Normal 12 2 3 2 3 6" xfId="6700"/>
    <cellStyle name="Normal 12 2 3 2 3 6 2" xfId="14420"/>
    <cellStyle name="Normal 12 2 3 2 3 7" xfId="8630"/>
    <cellStyle name="Normal 12 2 3 2 4" xfId="954"/>
    <cellStyle name="Normal 12 2 3 2 4 2" xfId="1942"/>
    <cellStyle name="Normal 12 2 3 2 4 2 2" xfId="3875"/>
    <cellStyle name="Normal 12 2 3 2 4 2 2 2" xfId="11685"/>
    <cellStyle name="Normal 12 2 3 2 4 2 3" xfId="5895"/>
    <cellStyle name="Normal 12 2 3 2 4 2 3 2" xfId="13615"/>
    <cellStyle name="Normal 12 2 3 2 4 2 4" xfId="7825"/>
    <cellStyle name="Normal 12 2 3 2 4 2 4 2" xfId="15545"/>
    <cellStyle name="Normal 12 2 3 2 4 2 5" xfId="9755"/>
    <cellStyle name="Normal 12 2 3 2 4 3" xfId="2911"/>
    <cellStyle name="Normal 12 2 3 2 4 3 2" xfId="10721"/>
    <cellStyle name="Normal 12 2 3 2 4 4" xfId="4931"/>
    <cellStyle name="Normal 12 2 3 2 4 4 2" xfId="12651"/>
    <cellStyle name="Normal 12 2 3 2 4 5" xfId="6861"/>
    <cellStyle name="Normal 12 2 3 2 4 5 2" xfId="14581"/>
    <cellStyle name="Normal 12 2 3 2 4 6" xfId="8791"/>
    <cellStyle name="Normal 12 2 3 2 5" xfId="1460"/>
    <cellStyle name="Normal 12 2 3 2 5 2" xfId="3393"/>
    <cellStyle name="Normal 12 2 3 2 5 2 2" xfId="11203"/>
    <cellStyle name="Normal 12 2 3 2 5 3" xfId="5413"/>
    <cellStyle name="Normal 12 2 3 2 5 3 2" xfId="13133"/>
    <cellStyle name="Normal 12 2 3 2 5 4" xfId="7343"/>
    <cellStyle name="Normal 12 2 3 2 5 4 2" xfId="15063"/>
    <cellStyle name="Normal 12 2 3 2 5 5" xfId="9273"/>
    <cellStyle name="Normal 12 2 3 2 6" xfId="2429"/>
    <cellStyle name="Normal 12 2 3 2 6 2" xfId="10239"/>
    <cellStyle name="Normal 12 2 3 2 7" xfId="4449"/>
    <cellStyle name="Normal 12 2 3 2 7 2" xfId="12169"/>
    <cellStyle name="Normal 12 2 3 2 8" xfId="6379"/>
    <cellStyle name="Normal 12 2 3 2 8 2" xfId="14099"/>
    <cellStyle name="Normal 12 2 3 2 9" xfId="8309"/>
    <cellStyle name="Normal 12 2 3 3" xfId="486"/>
    <cellStyle name="Normal 12 2 3 3 2" xfId="1034"/>
    <cellStyle name="Normal 12 2 3 3 2 2" xfId="2022"/>
    <cellStyle name="Normal 12 2 3 3 2 2 2" xfId="3955"/>
    <cellStyle name="Normal 12 2 3 3 2 2 2 2" xfId="11765"/>
    <cellStyle name="Normal 12 2 3 3 2 2 3" xfId="5975"/>
    <cellStyle name="Normal 12 2 3 3 2 2 3 2" xfId="13695"/>
    <cellStyle name="Normal 12 2 3 3 2 2 4" xfId="7905"/>
    <cellStyle name="Normal 12 2 3 3 2 2 4 2" xfId="15625"/>
    <cellStyle name="Normal 12 2 3 3 2 2 5" xfId="9835"/>
    <cellStyle name="Normal 12 2 3 3 2 3" xfId="2991"/>
    <cellStyle name="Normal 12 2 3 3 2 3 2" xfId="10801"/>
    <cellStyle name="Normal 12 2 3 3 2 4" xfId="5011"/>
    <cellStyle name="Normal 12 2 3 3 2 4 2" xfId="12731"/>
    <cellStyle name="Normal 12 2 3 3 2 5" xfId="6941"/>
    <cellStyle name="Normal 12 2 3 3 2 5 2" xfId="14661"/>
    <cellStyle name="Normal 12 2 3 3 2 6" xfId="8871"/>
    <cellStyle name="Normal 12 2 3 3 3" xfId="1540"/>
    <cellStyle name="Normal 12 2 3 3 3 2" xfId="3473"/>
    <cellStyle name="Normal 12 2 3 3 3 2 2" xfId="11283"/>
    <cellStyle name="Normal 12 2 3 3 3 3" xfId="5493"/>
    <cellStyle name="Normal 12 2 3 3 3 3 2" xfId="13213"/>
    <cellStyle name="Normal 12 2 3 3 3 4" xfId="7423"/>
    <cellStyle name="Normal 12 2 3 3 3 4 2" xfId="15143"/>
    <cellStyle name="Normal 12 2 3 3 3 5" xfId="9353"/>
    <cellStyle name="Normal 12 2 3 3 4" xfId="2509"/>
    <cellStyle name="Normal 12 2 3 3 4 2" xfId="10319"/>
    <cellStyle name="Normal 12 2 3 3 5" xfId="4529"/>
    <cellStyle name="Normal 12 2 3 3 5 2" xfId="12249"/>
    <cellStyle name="Normal 12 2 3 3 6" xfId="6459"/>
    <cellStyle name="Normal 12 2 3 3 6 2" xfId="14179"/>
    <cellStyle name="Normal 12 2 3 3 7" xfId="8389"/>
    <cellStyle name="Normal 12 2 3 4" xfId="648"/>
    <cellStyle name="Normal 12 2 3 4 2" xfId="1195"/>
    <cellStyle name="Normal 12 2 3 4 2 2" xfId="2182"/>
    <cellStyle name="Normal 12 2 3 4 2 2 2" xfId="4115"/>
    <cellStyle name="Normal 12 2 3 4 2 2 2 2" xfId="11925"/>
    <cellStyle name="Normal 12 2 3 4 2 2 3" xfId="6135"/>
    <cellStyle name="Normal 12 2 3 4 2 2 3 2" xfId="13855"/>
    <cellStyle name="Normal 12 2 3 4 2 2 4" xfId="8065"/>
    <cellStyle name="Normal 12 2 3 4 2 2 4 2" xfId="15785"/>
    <cellStyle name="Normal 12 2 3 4 2 2 5" xfId="9995"/>
    <cellStyle name="Normal 12 2 3 4 2 3" xfId="3152"/>
    <cellStyle name="Normal 12 2 3 4 2 3 2" xfId="10962"/>
    <cellStyle name="Normal 12 2 3 4 2 4" xfId="5172"/>
    <cellStyle name="Normal 12 2 3 4 2 4 2" xfId="12892"/>
    <cellStyle name="Normal 12 2 3 4 2 5" xfId="7102"/>
    <cellStyle name="Normal 12 2 3 4 2 5 2" xfId="14822"/>
    <cellStyle name="Normal 12 2 3 4 2 6" xfId="9032"/>
    <cellStyle name="Normal 12 2 3 4 3" xfId="1701"/>
    <cellStyle name="Normal 12 2 3 4 3 2" xfId="3634"/>
    <cellStyle name="Normal 12 2 3 4 3 2 2" xfId="11444"/>
    <cellStyle name="Normal 12 2 3 4 3 3" xfId="5654"/>
    <cellStyle name="Normal 12 2 3 4 3 3 2" xfId="13374"/>
    <cellStyle name="Normal 12 2 3 4 3 4" xfId="7584"/>
    <cellStyle name="Normal 12 2 3 4 3 4 2" xfId="15304"/>
    <cellStyle name="Normal 12 2 3 4 3 5" xfId="9514"/>
    <cellStyle name="Normal 12 2 3 4 4" xfId="2670"/>
    <cellStyle name="Normal 12 2 3 4 4 2" xfId="10480"/>
    <cellStyle name="Normal 12 2 3 4 5" xfId="4690"/>
    <cellStyle name="Normal 12 2 3 4 5 2" xfId="12410"/>
    <cellStyle name="Normal 12 2 3 4 6" xfId="6620"/>
    <cellStyle name="Normal 12 2 3 4 6 2" xfId="14340"/>
    <cellStyle name="Normal 12 2 3 4 7" xfId="8550"/>
    <cellStyle name="Normal 12 2 3 5" xfId="874"/>
    <cellStyle name="Normal 12 2 3 5 2" xfId="1862"/>
    <cellStyle name="Normal 12 2 3 5 2 2" xfId="3795"/>
    <cellStyle name="Normal 12 2 3 5 2 2 2" xfId="11605"/>
    <cellStyle name="Normal 12 2 3 5 2 3" xfId="5815"/>
    <cellStyle name="Normal 12 2 3 5 2 3 2" xfId="13535"/>
    <cellStyle name="Normal 12 2 3 5 2 4" xfId="7745"/>
    <cellStyle name="Normal 12 2 3 5 2 4 2" xfId="15465"/>
    <cellStyle name="Normal 12 2 3 5 2 5" xfId="9675"/>
    <cellStyle name="Normal 12 2 3 5 3" xfId="2831"/>
    <cellStyle name="Normal 12 2 3 5 3 2" xfId="10641"/>
    <cellStyle name="Normal 12 2 3 5 4" xfId="4851"/>
    <cellStyle name="Normal 12 2 3 5 4 2" xfId="12571"/>
    <cellStyle name="Normal 12 2 3 5 5" xfId="6781"/>
    <cellStyle name="Normal 12 2 3 5 5 2" xfId="14501"/>
    <cellStyle name="Normal 12 2 3 5 6" xfId="8711"/>
    <cellStyle name="Normal 12 2 3 6" xfId="1380"/>
    <cellStyle name="Normal 12 2 3 6 2" xfId="3313"/>
    <cellStyle name="Normal 12 2 3 6 2 2" xfId="11123"/>
    <cellStyle name="Normal 12 2 3 6 3" xfId="5333"/>
    <cellStyle name="Normal 12 2 3 6 3 2" xfId="13053"/>
    <cellStyle name="Normal 12 2 3 6 4" xfId="7263"/>
    <cellStyle name="Normal 12 2 3 6 4 2" xfId="14983"/>
    <cellStyle name="Normal 12 2 3 6 5" xfId="9193"/>
    <cellStyle name="Normal 12 2 3 7" xfId="2349"/>
    <cellStyle name="Normal 12 2 3 7 2" xfId="10159"/>
    <cellStyle name="Normal 12 2 3 8" xfId="4369"/>
    <cellStyle name="Normal 12 2 3 8 2" xfId="12089"/>
    <cellStyle name="Normal 12 2 3 9" xfId="6299"/>
    <cellStyle name="Normal 12 2 3 9 2" xfId="14019"/>
    <cellStyle name="Normal 12 2 4" xfId="366"/>
    <cellStyle name="Normal 12 2 4 2" xfId="526"/>
    <cellStyle name="Normal 12 2 4 2 2" xfId="1074"/>
    <cellStyle name="Normal 12 2 4 2 2 2" xfId="2062"/>
    <cellStyle name="Normal 12 2 4 2 2 2 2" xfId="3995"/>
    <cellStyle name="Normal 12 2 4 2 2 2 2 2" xfId="11805"/>
    <cellStyle name="Normal 12 2 4 2 2 2 3" xfId="6015"/>
    <cellStyle name="Normal 12 2 4 2 2 2 3 2" xfId="13735"/>
    <cellStyle name="Normal 12 2 4 2 2 2 4" xfId="7945"/>
    <cellStyle name="Normal 12 2 4 2 2 2 4 2" xfId="15665"/>
    <cellStyle name="Normal 12 2 4 2 2 2 5" xfId="9875"/>
    <cellStyle name="Normal 12 2 4 2 2 3" xfId="3031"/>
    <cellStyle name="Normal 12 2 4 2 2 3 2" xfId="10841"/>
    <cellStyle name="Normal 12 2 4 2 2 4" xfId="5051"/>
    <cellStyle name="Normal 12 2 4 2 2 4 2" xfId="12771"/>
    <cellStyle name="Normal 12 2 4 2 2 5" xfId="6981"/>
    <cellStyle name="Normal 12 2 4 2 2 5 2" xfId="14701"/>
    <cellStyle name="Normal 12 2 4 2 2 6" xfId="8911"/>
    <cellStyle name="Normal 12 2 4 2 3" xfId="1580"/>
    <cellStyle name="Normal 12 2 4 2 3 2" xfId="3513"/>
    <cellStyle name="Normal 12 2 4 2 3 2 2" xfId="11323"/>
    <cellStyle name="Normal 12 2 4 2 3 3" xfId="5533"/>
    <cellStyle name="Normal 12 2 4 2 3 3 2" xfId="13253"/>
    <cellStyle name="Normal 12 2 4 2 3 4" xfId="7463"/>
    <cellStyle name="Normal 12 2 4 2 3 4 2" xfId="15183"/>
    <cellStyle name="Normal 12 2 4 2 3 5" xfId="9393"/>
    <cellStyle name="Normal 12 2 4 2 4" xfId="2549"/>
    <cellStyle name="Normal 12 2 4 2 4 2" xfId="10359"/>
    <cellStyle name="Normal 12 2 4 2 5" xfId="4569"/>
    <cellStyle name="Normal 12 2 4 2 5 2" xfId="12289"/>
    <cellStyle name="Normal 12 2 4 2 6" xfId="6499"/>
    <cellStyle name="Normal 12 2 4 2 6 2" xfId="14219"/>
    <cellStyle name="Normal 12 2 4 2 7" xfId="8429"/>
    <cellStyle name="Normal 12 2 4 3" xfId="688"/>
    <cellStyle name="Normal 12 2 4 3 2" xfId="1235"/>
    <cellStyle name="Normal 12 2 4 3 2 2" xfId="2222"/>
    <cellStyle name="Normal 12 2 4 3 2 2 2" xfId="4155"/>
    <cellStyle name="Normal 12 2 4 3 2 2 2 2" xfId="11965"/>
    <cellStyle name="Normal 12 2 4 3 2 2 3" xfId="6175"/>
    <cellStyle name="Normal 12 2 4 3 2 2 3 2" xfId="13895"/>
    <cellStyle name="Normal 12 2 4 3 2 2 4" xfId="8105"/>
    <cellStyle name="Normal 12 2 4 3 2 2 4 2" xfId="15825"/>
    <cellStyle name="Normal 12 2 4 3 2 2 5" xfId="10035"/>
    <cellStyle name="Normal 12 2 4 3 2 3" xfId="3192"/>
    <cellStyle name="Normal 12 2 4 3 2 3 2" xfId="11002"/>
    <cellStyle name="Normal 12 2 4 3 2 4" xfId="5212"/>
    <cellStyle name="Normal 12 2 4 3 2 4 2" xfId="12932"/>
    <cellStyle name="Normal 12 2 4 3 2 5" xfId="7142"/>
    <cellStyle name="Normal 12 2 4 3 2 5 2" xfId="14862"/>
    <cellStyle name="Normal 12 2 4 3 2 6" xfId="9072"/>
    <cellStyle name="Normal 12 2 4 3 3" xfId="1741"/>
    <cellStyle name="Normal 12 2 4 3 3 2" xfId="3674"/>
    <cellStyle name="Normal 12 2 4 3 3 2 2" xfId="11484"/>
    <cellStyle name="Normal 12 2 4 3 3 3" xfId="5694"/>
    <cellStyle name="Normal 12 2 4 3 3 3 2" xfId="13414"/>
    <cellStyle name="Normal 12 2 4 3 3 4" xfId="7624"/>
    <cellStyle name="Normal 12 2 4 3 3 4 2" xfId="15344"/>
    <cellStyle name="Normal 12 2 4 3 3 5" xfId="9554"/>
    <cellStyle name="Normal 12 2 4 3 4" xfId="2710"/>
    <cellStyle name="Normal 12 2 4 3 4 2" xfId="10520"/>
    <cellStyle name="Normal 12 2 4 3 5" xfId="4730"/>
    <cellStyle name="Normal 12 2 4 3 5 2" xfId="12450"/>
    <cellStyle name="Normal 12 2 4 3 6" xfId="6660"/>
    <cellStyle name="Normal 12 2 4 3 6 2" xfId="14380"/>
    <cellStyle name="Normal 12 2 4 3 7" xfId="8590"/>
    <cellStyle name="Normal 12 2 4 4" xfId="914"/>
    <cellStyle name="Normal 12 2 4 4 2" xfId="1902"/>
    <cellStyle name="Normal 12 2 4 4 2 2" xfId="3835"/>
    <cellStyle name="Normal 12 2 4 4 2 2 2" xfId="11645"/>
    <cellStyle name="Normal 12 2 4 4 2 3" xfId="5855"/>
    <cellStyle name="Normal 12 2 4 4 2 3 2" xfId="13575"/>
    <cellStyle name="Normal 12 2 4 4 2 4" xfId="7785"/>
    <cellStyle name="Normal 12 2 4 4 2 4 2" xfId="15505"/>
    <cellStyle name="Normal 12 2 4 4 2 5" xfId="9715"/>
    <cellStyle name="Normal 12 2 4 4 3" xfId="2871"/>
    <cellStyle name="Normal 12 2 4 4 3 2" xfId="10681"/>
    <cellStyle name="Normal 12 2 4 4 4" xfId="4891"/>
    <cellStyle name="Normal 12 2 4 4 4 2" xfId="12611"/>
    <cellStyle name="Normal 12 2 4 4 5" xfId="6821"/>
    <cellStyle name="Normal 12 2 4 4 5 2" xfId="14541"/>
    <cellStyle name="Normal 12 2 4 4 6" xfId="8751"/>
    <cellStyle name="Normal 12 2 4 5" xfId="1420"/>
    <cellStyle name="Normal 12 2 4 5 2" xfId="3353"/>
    <cellStyle name="Normal 12 2 4 5 2 2" xfId="11163"/>
    <cellStyle name="Normal 12 2 4 5 3" xfId="5373"/>
    <cellStyle name="Normal 12 2 4 5 3 2" xfId="13093"/>
    <cellStyle name="Normal 12 2 4 5 4" xfId="7303"/>
    <cellStyle name="Normal 12 2 4 5 4 2" xfId="15023"/>
    <cellStyle name="Normal 12 2 4 5 5" xfId="9233"/>
    <cellStyle name="Normal 12 2 4 6" xfId="2389"/>
    <cellStyle name="Normal 12 2 4 6 2" xfId="10199"/>
    <cellStyle name="Normal 12 2 4 7" xfId="4409"/>
    <cellStyle name="Normal 12 2 4 7 2" xfId="12129"/>
    <cellStyle name="Normal 12 2 4 8" xfId="6339"/>
    <cellStyle name="Normal 12 2 4 8 2" xfId="14059"/>
    <cellStyle name="Normal 12 2 4 9" xfId="8269"/>
    <cellStyle name="Normal 12 2 5" xfId="446"/>
    <cellStyle name="Normal 12 2 5 2" xfId="994"/>
    <cellStyle name="Normal 12 2 5 2 2" xfId="1982"/>
    <cellStyle name="Normal 12 2 5 2 2 2" xfId="3915"/>
    <cellStyle name="Normal 12 2 5 2 2 2 2" xfId="11725"/>
    <cellStyle name="Normal 12 2 5 2 2 3" xfId="5935"/>
    <cellStyle name="Normal 12 2 5 2 2 3 2" xfId="13655"/>
    <cellStyle name="Normal 12 2 5 2 2 4" xfId="7865"/>
    <cellStyle name="Normal 12 2 5 2 2 4 2" xfId="15585"/>
    <cellStyle name="Normal 12 2 5 2 2 5" xfId="9795"/>
    <cellStyle name="Normal 12 2 5 2 3" xfId="2951"/>
    <cellStyle name="Normal 12 2 5 2 3 2" xfId="10761"/>
    <cellStyle name="Normal 12 2 5 2 4" xfId="4971"/>
    <cellStyle name="Normal 12 2 5 2 4 2" xfId="12691"/>
    <cellStyle name="Normal 12 2 5 2 5" xfId="6901"/>
    <cellStyle name="Normal 12 2 5 2 5 2" xfId="14621"/>
    <cellStyle name="Normal 12 2 5 2 6" xfId="8831"/>
    <cellStyle name="Normal 12 2 5 3" xfId="1500"/>
    <cellStyle name="Normal 12 2 5 3 2" xfId="3433"/>
    <cellStyle name="Normal 12 2 5 3 2 2" xfId="11243"/>
    <cellStyle name="Normal 12 2 5 3 3" xfId="5453"/>
    <cellStyle name="Normal 12 2 5 3 3 2" xfId="13173"/>
    <cellStyle name="Normal 12 2 5 3 4" xfId="7383"/>
    <cellStyle name="Normal 12 2 5 3 4 2" xfId="15103"/>
    <cellStyle name="Normal 12 2 5 3 5" xfId="9313"/>
    <cellStyle name="Normal 12 2 5 4" xfId="2469"/>
    <cellStyle name="Normal 12 2 5 4 2" xfId="10279"/>
    <cellStyle name="Normal 12 2 5 5" xfId="4489"/>
    <cellStyle name="Normal 12 2 5 5 2" xfId="12209"/>
    <cellStyle name="Normal 12 2 5 6" xfId="6419"/>
    <cellStyle name="Normal 12 2 5 6 2" xfId="14139"/>
    <cellStyle name="Normal 12 2 5 7" xfId="8349"/>
    <cellStyle name="Normal 12 2 6" xfId="608"/>
    <cellStyle name="Normal 12 2 6 2" xfId="1155"/>
    <cellStyle name="Normal 12 2 6 2 2" xfId="2142"/>
    <cellStyle name="Normal 12 2 6 2 2 2" xfId="4075"/>
    <cellStyle name="Normal 12 2 6 2 2 2 2" xfId="11885"/>
    <cellStyle name="Normal 12 2 6 2 2 3" xfId="6095"/>
    <cellStyle name="Normal 12 2 6 2 2 3 2" xfId="13815"/>
    <cellStyle name="Normal 12 2 6 2 2 4" xfId="8025"/>
    <cellStyle name="Normal 12 2 6 2 2 4 2" xfId="15745"/>
    <cellStyle name="Normal 12 2 6 2 2 5" xfId="9955"/>
    <cellStyle name="Normal 12 2 6 2 3" xfId="3112"/>
    <cellStyle name="Normal 12 2 6 2 3 2" xfId="10922"/>
    <cellStyle name="Normal 12 2 6 2 4" xfId="5132"/>
    <cellStyle name="Normal 12 2 6 2 4 2" xfId="12852"/>
    <cellStyle name="Normal 12 2 6 2 5" xfId="7062"/>
    <cellStyle name="Normal 12 2 6 2 5 2" xfId="14782"/>
    <cellStyle name="Normal 12 2 6 2 6" xfId="8992"/>
    <cellStyle name="Normal 12 2 6 3" xfId="1661"/>
    <cellStyle name="Normal 12 2 6 3 2" xfId="3594"/>
    <cellStyle name="Normal 12 2 6 3 2 2" xfId="11404"/>
    <cellStyle name="Normal 12 2 6 3 3" xfId="5614"/>
    <cellStyle name="Normal 12 2 6 3 3 2" xfId="13334"/>
    <cellStyle name="Normal 12 2 6 3 4" xfId="7544"/>
    <cellStyle name="Normal 12 2 6 3 4 2" xfId="15264"/>
    <cellStyle name="Normal 12 2 6 3 5" xfId="9474"/>
    <cellStyle name="Normal 12 2 6 4" xfId="2630"/>
    <cellStyle name="Normal 12 2 6 4 2" xfId="10440"/>
    <cellStyle name="Normal 12 2 6 5" xfId="4650"/>
    <cellStyle name="Normal 12 2 6 5 2" xfId="12370"/>
    <cellStyle name="Normal 12 2 6 6" xfId="6580"/>
    <cellStyle name="Normal 12 2 6 6 2" xfId="14300"/>
    <cellStyle name="Normal 12 2 6 7" xfId="8510"/>
    <cellStyle name="Normal 12 2 7" xfId="826"/>
    <cellStyle name="Normal 12 2 7 2" xfId="1822"/>
    <cellStyle name="Normal 12 2 7 2 2" xfId="3755"/>
    <cellStyle name="Normal 12 2 7 2 2 2" xfId="11565"/>
    <cellStyle name="Normal 12 2 7 2 3" xfId="5775"/>
    <cellStyle name="Normal 12 2 7 2 3 2" xfId="13495"/>
    <cellStyle name="Normal 12 2 7 2 4" xfId="7705"/>
    <cellStyle name="Normal 12 2 7 2 4 2" xfId="15425"/>
    <cellStyle name="Normal 12 2 7 2 5" xfId="9635"/>
    <cellStyle name="Normal 12 2 7 3" xfId="2791"/>
    <cellStyle name="Normal 12 2 7 3 2" xfId="10601"/>
    <cellStyle name="Normal 12 2 7 4" xfId="4811"/>
    <cellStyle name="Normal 12 2 7 4 2" xfId="12531"/>
    <cellStyle name="Normal 12 2 7 5" xfId="6741"/>
    <cellStyle name="Normal 12 2 7 5 2" xfId="14461"/>
    <cellStyle name="Normal 12 2 7 6" xfId="8671"/>
    <cellStyle name="Normal 12 2 8" xfId="1340"/>
    <cellStyle name="Normal 12 2 8 2" xfId="3273"/>
    <cellStyle name="Normal 12 2 8 2 2" xfId="11083"/>
    <cellStyle name="Normal 12 2 8 3" xfId="5293"/>
    <cellStyle name="Normal 12 2 8 3 2" xfId="13013"/>
    <cellStyle name="Normal 12 2 8 4" xfId="7223"/>
    <cellStyle name="Normal 12 2 8 4 2" xfId="14943"/>
    <cellStyle name="Normal 12 2 8 5" xfId="9153"/>
    <cellStyle name="Normal 12 2 9" xfId="2309"/>
    <cellStyle name="Normal 12 2 9 2" xfId="10119"/>
    <cellStyle name="Normal 12 3" xfId="251"/>
    <cellStyle name="Normal 12 3 10" xfId="6269"/>
    <cellStyle name="Normal 12 3 10 2" xfId="13989"/>
    <cellStyle name="Normal 12 3 11" xfId="8199"/>
    <cellStyle name="Normal 12 3 2" xfId="336"/>
    <cellStyle name="Normal 12 3 2 10" xfId="8239"/>
    <cellStyle name="Normal 12 3 2 2" xfId="416"/>
    <cellStyle name="Normal 12 3 2 2 2" xfId="576"/>
    <cellStyle name="Normal 12 3 2 2 2 2" xfId="1124"/>
    <cellStyle name="Normal 12 3 2 2 2 2 2" xfId="2112"/>
    <cellStyle name="Normal 12 3 2 2 2 2 2 2" xfId="4045"/>
    <cellStyle name="Normal 12 3 2 2 2 2 2 2 2" xfId="11855"/>
    <cellStyle name="Normal 12 3 2 2 2 2 2 3" xfId="6065"/>
    <cellStyle name="Normal 12 3 2 2 2 2 2 3 2" xfId="13785"/>
    <cellStyle name="Normal 12 3 2 2 2 2 2 4" xfId="7995"/>
    <cellStyle name="Normal 12 3 2 2 2 2 2 4 2" xfId="15715"/>
    <cellStyle name="Normal 12 3 2 2 2 2 2 5" xfId="9925"/>
    <cellStyle name="Normal 12 3 2 2 2 2 3" xfId="3081"/>
    <cellStyle name="Normal 12 3 2 2 2 2 3 2" xfId="10891"/>
    <cellStyle name="Normal 12 3 2 2 2 2 4" xfId="5101"/>
    <cellStyle name="Normal 12 3 2 2 2 2 4 2" xfId="12821"/>
    <cellStyle name="Normal 12 3 2 2 2 2 5" xfId="7031"/>
    <cellStyle name="Normal 12 3 2 2 2 2 5 2" xfId="14751"/>
    <cellStyle name="Normal 12 3 2 2 2 2 6" xfId="8961"/>
    <cellStyle name="Normal 12 3 2 2 2 3" xfId="1630"/>
    <cellStyle name="Normal 12 3 2 2 2 3 2" xfId="3563"/>
    <cellStyle name="Normal 12 3 2 2 2 3 2 2" xfId="11373"/>
    <cellStyle name="Normal 12 3 2 2 2 3 3" xfId="5583"/>
    <cellStyle name="Normal 12 3 2 2 2 3 3 2" xfId="13303"/>
    <cellStyle name="Normal 12 3 2 2 2 3 4" xfId="7513"/>
    <cellStyle name="Normal 12 3 2 2 2 3 4 2" xfId="15233"/>
    <cellStyle name="Normal 12 3 2 2 2 3 5" xfId="9443"/>
    <cellStyle name="Normal 12 3 2 2 2 4" xfId="2599"/>
    <cellStyle name="Normal 12 3 2 2 2 4 2" xfId="10409"/>
    <cellStyle name="Normal 12 3 2 2 2 5" xfId="4619"/>
    <cellStyle name="Normal 12 3 2 2 2 5 2" xfId="12339"/>
    <cellStyle name="Normal 12 3 2 2 2 6" xfId="6549"/>
    <cellStyle name="Normal 12 3 2 2 2 6 2" xfId="14269"/>
    <cellStyle name="Normal 12 3 2 2 2 7" xfId="8479"/>
    <cellStyle name="Normal 12 3 2 2 3" xfId="738"/>
    <cellStyle name="Normal 12 3 2 2 3 2" xfId="1285"/>
    <cellStyle name="Normal 12 3 2 2 3 2 2" xfId="2272"/>
    <cellStyle name="Normal 12 3 2 2 3 2 2 2" xfId="4205"/>
    <cellStyle name="Normal 12 3 2 2 3 2 2 2 2" xfId="12015"/>
    <cellStyle name="Normal 12 3 2 2 3 2 2 3" xfId="6225"/>
    <cellStyle name="Normal 12 3 2 2 3 2 2 3 2" xfId="13945"/>
    <cellStyle name="Normal 12 3 2 2 3 2 2 4" xfId="8155"/>
    <cellStyle name="Normal 12 3 2 2 3 2 2 4 2" xfId="15875"/>
    <cellStyle name="Normal 12 3 2 2 3 2 2 5" xfId="10085"/>
    <cellStyle name="Normal 12 3 2 2 3 2 3" xfId="3242"/>
    <cellStyle name="Normal 12 3 2 2 3 2 3 2" xfId="11052"/>
    <cellStyle name="Normal 12 3 2 2 3 2 4" xfId="5262"/>
    <cellStyle name="Normal 12 3 2 2 3 2 4 2" xfId="12982"/>
    <cellStyle name="Normal 12 3 2 2 3 2 5" xfId="7192"/>
    <cellStyle name="Normal 12 3 2 2 3 2 5 2" xfId="14912"/>
    <cellStyle name="Normal 12 3 2 2 3 2 6" xfId="9122"/>
    <cellStyle name="Normal 12 3 2 2 3 3" xfId="1791"/>
    <cellStyle name="Normal 12 3 2 2 3 3 2" xfId="3724"/>
    <cellStyle name="Normal 12 3 2 2 3 3 2 2" xfId="11534"/>
    <cellStyle name="Normal 12 3 2 2 3 3 3" xfId="5744"/>
    <cellStyle name="Normal 12 3 2 2 3 3 3 2" xfId="13464"/>
    <cellStyle name="Normal 12 3 2 2 3 3 4" xfId="7674"/>
    <cellStyle name="Normal 12 3 2 2 3 3 4 2" xfId="15394"/>
    <cellStyle name="Normal 12 3 2 2 3 3 5" xfId="9604"/>
    <cellStyle name="Normal 12 3 2 2 3 4" xfId="2760"/>
    <cellStyle name="Normal 12 3 2 2 3 4 2" xfId="10570"/>
    <cellStyle name="Normal 12 3 2 2 3 5" xfId="4780"/>
    <cellStyle name="Normal 12 3 2 2 3 5 2" xfId="12500"/>
    <cellStyle name="Normal 12 3 2 2 3 6" xfId="6710"/>
    <cellStyle name="Normal 12 3 2 2 3 6 2" xfId="14430"/>
    <cellStyle name="Normal 12 3 2 2 3 7" xfId="8640"/>
    <cellStyle name="Normal 12 3 2 2 4" xfId="964"/>
    <cellStyle name="Normal 12 3 2 2 4 2" xfId="1952"/>
    <cellStyle name="Normal 12 3 2 2 4 2 2" xfId="3885"/>
    <cellStyle name="Normal 12 3 2 2 4 2 2 2" xfId="11695"/>
    <cellStyle name="Normal 12 3 2 2 4 2 3" xfId="5905"/>
    <cellStyle name="Normal 12 3 2 2 4 2 3 2" xfId="13625"/>
    <cellStyle name="Normal 12 3 2 2 4 2 4" xfId="7835"/>
    <cellStyle name="Normal 12 3 2 2 4 2 4 2" xfId="15555"/>
    <cellStyle name="Normal 12 3 2 2 4 2 5" xfId="9765"/>
    <cellStyle name="Normal 12 3 2 2 4 3" xfId="2921"/>
    <cellStyle name="Normal 12 3 2 2 4 3 2" xfId="10731"/>
    <cellStyle name="Normal 12 3 2 2 4 4" xfId="4941"/>
    <cellStyle name="Normal 12 3 2 2 4 4 2" xfId="12661"/>
    <cellStyle name="Normal 12 3 2 2 4 5" xfId="6871"/>
    <cellStyle name="Normal 12 3 2 2 4 5 2" xfId="14591"/>
    <cellStyle name="Normal 12 3 2 2 4 6" xfId="8801"/>
    <cellStyle name="Normal 12 3 2 2 5" xfId="1470"/>
    <cellStyle name="Normal 12 3 2 2 5 2" xfId="3403"/>
    <cellStyle name="Normal 12 3 2 2 5 2 2" xfId="11213"/>
    <cellStyle name="Normal 12 3 2 2 5 3" xfId="5423"/>
    <cellStyle name="Normal 12 3 2 2 5 3 2" xfId="13143"/>
    <cellStyle name="Normal 12 3 2 2 5 4" xfId="7353"/>
    <cellStyle name="Normal 12 3 2 2 5 4 2" xfId="15073"/>
    <cellStyle name="Normal 12 3 2 2 5 5" xfId="9283"/>
    <cellStyle name="Normal 12 3 2 2 6" xfId="2439"/>
    <cellStyle name="Normal 12 3 2 2 6 2" xfId="10249"/>
    <cellStyle name="Normal 12 3 2 2 7" xfId="4459"/>
    <cellStyle name="Normal 12 3 2 2 7 2" xfId="12179"/>
    <cellStyle name="Normal 12 3 2 2 8" xfId="6389"/>
    <cellStyle name="Normal 12 3 2 2 8 2" xfId="14109"/>
    <cellStyle name="Normal 12 3 2 2 9" xfId="8319"/>
    <cellStyle name="Normal 12 3 2 3" xfId="496"/>
    <cellStyle name="Normal 12 3 2 3 2" xfId="1044"/>
    <cellStyle name="Normal 12 3 2 3 2 2" xfId="2032"/>
    <cellStyle name="Normal 12 3 2 3 2 2 2" xfId="3965"/>
    <cellStyle name="Normal 12 3 2 3 2 2 2 2" xfId="11775"/>
    <cellStyle name="Normal 12 3 2 3 2 2 3" xfId="5985"/>
    <cellStyle name="Normal 12 3 2 3 2 2 3 2" xfId="13705"/>
    <cellStyle name="Normal 12 3 2 3 2 2 4" xfId="7915"/>
    <cellStyle name="Normal 12 3 2 3 2 2 4 2" xfId="15635"/>
    <cellStyle name="Normal 12 3 2 3 2 2 5" xfId="9845"/>
    <cellStyle name="Normal 12 3 2 3 2 3" xfId="3001"/>
    <cellStyle name="Normal 12 3 2 3 2 3 2" xfId="10811"/>
    <cellStyle name="Normal 12 3 2 3 2 4" xfId="5021"/>
    <cellStyle name="Normal 12 3 2 3 2 4 2" xfId="12741"/>
    <cellStyle name="Normal 12 3 2 3 2 5" xfId="6951"/>
    <cellStyle name="Normal 12 3 2 3 2 5 2" xfId="14671"/>
    <cellStyle name="Normal 12 3 2 3 2 6" xfId="8881"/>
    <cellStyle name="Normal 12 3 2 3 3" xfId="1550"/>
    <cellStyle name="Normal 12 3 2 3 3 2" xfId="3483"/>
    <cellStyle name="Normal 12 3 2 3 3 2 2" xfId="11293"/>
    <cellStyle name="Normal 12 3 2 3 3 3" xfId="5503"/>
    <cellStyle name="Normal 12 3 2 3 3 3 2" xfId="13223"/>
    <cellStyle name="Normal 12 3 2 3 3 4" xfId="7433"/>
    <cellStyle name="Normal 12 3 2 3 3 4 2" xfId="15153"/>
    <cellStyle name="Normal 12 3 2 3 3 5" xfId="9363"/>
    <cellStyle name="Normal 12 3 2 3 4" xfId="2519"/>
    <cellStyle name="Normal 12 3 2 3 4 2" xfId="10329"/>
    <cellStyle name="Normal 12 3 2 3 5" xfId="4539"/>
    <cellStyle name="Normal 12 3 2 3 5 2" xfId="12259"/>
    <cellStyle name="Normal 12 3 2 3 6" xfId="6469"/>
    <cellStyle name="Normal 12 3 2 3 6 2" xfId="14189"/>
    <cellStyle name="Normal 12 3 2 3 7" xfId="8399"/>
    <cellStyle name="Normal 12 3 2 4" xfId="658"/>
    <cellStyle name="Normal 12 3 2 4 2" xfId="1205"/>
    <cellStyle name="Normal 12 3 2 4 2 2" xfId="2192"/>
    <cellStyle name="Normal 12 3 2 4 2 2 2" xfId="4125"/>
    <cellStyle name="Normal 12 3 2 4 2 2 2 2" xfId="11935"/>
    <cellStyle name="Normal 12 3 2 4 2 2 3" xfId="6145"/>
    <cellStyle name="Normal 12 3 2 4 2 2 3 2" xfId="13865"/>
    <cellStyle name="Normal 12 3 2 4 2 2 4" xfId="8075"/>
    <cellStyle name="Normal 12 3 2 4 2 2 4 2" xfId="15795"/>
    <cellStyle name="Normal 12 3 2 4 2 2 5" xfId="10005"/>
    <cellStyle name="Normal 12 3 2 4 2 3" xfId="3162"/>
    <cellStyle name="Normal 12 3 2 4 2 3 2" xfId="10972"/>
    <cellStyle name="Normal 12 3 2 4 2 4" xfId="5182"/>
    <cellStyle name="Normal 12 3 2 4 2 4 2" xfId="12902"/>
    <cellStyle name="Normal 12 3 2 4 2 5" xfId="7112"/>
    <cellStyle name="Normal 12 3 2 4 2 5 2" xfId="14832"/>
    <cellStyle name="Normal 12 3 2 4 2 6" xfId="9042"/>
    <cellStyle name="Normal 12 3 2 4 3" xfId="1711"/>
    <cellStyle name="Normal 12 3 2 4 3 2" xfId="3644"/>
    <cellStyle name="Normal 12 3 2 4 3 2 2" xfId="11454"/>
    <cellStyle name="Normal 12 3 2 4 3 3" xfId="5664"/>
    <cellStyle name="Normal 12 3 2 4 3 3 2" xfId="13384"/>
    <cellStyle name="Normal 12 3 2 4 3 4" xfId="7594"/>
    <cellStyle name="Normal 12 3 2 4 3 4 2" xfId="15314"/>
    <cellStyle name="Normal 12 3 2 4 3 5" xfId="9524"/>
    <cellStyle name="Normal 12 3 2 4 4" xfId="2680"/>
    <cellStyle name="Normal 12 3 2 4 4 2" xfId="10490"/>
    <cellStyle name="Normal 12 3 2 4 5" xfId="4700"/>
    <cellStyle name="Normal 12 3 2 4 5 2" xfId="12420"/>
    <cellStyle name="Normal 12 3 2 4 6" xfId="6630"/>
    <cellStyle name="Normal 12 3 2 4 6 2" xfId="14350"/>
    <cellStyle name="Normal 12 3 2 4 7" xfId="8560"/>
    <cellStyle name="Normal 12 3 2 5" xfId="884"/>
    <cellStyle name="Normal 12 3 2 5 2" xfId="1872"/>
    <cellStyle name="Normal 12 3 2 5 2 2" xfId="3805"/>
    <cellStyle name="Normal 12 3 2 5 2 2 2" xfId="11615"/>
    <cellStyle name="Normal 12 3 2 5 2 3" xfId="5825"/>
    <cellStyle name="Normal 12 3 2 5 2 3 2" xfId="13545"/>
    <cellStyle name="Normal 12 3 2 5 2 4" xfId="7755"/>
    <cellStyle name="Normal 12 3 2 5 2 4 2" xfId="15475"/>
    <cellStyle name="Normal 12 3 2 5 2 5" xfId="9685"/>
    <cellStyle name="Normal 12 3 2 5 3" xfId="2841"/>
    <cellStyle name="Normal 12 3 2 5 3 2" xfId="10651"/>
    <cellStyle name="Normal 12 3 2 5 4" xfId="4861"/>
    <cellStyle name="Normal 12 3 2 5 4 2" xfId="12581"/>
    <cellStyle name="Normal 12 3 2 5 5" xfId="6791"/>
    <cellStyle name="Normal 12 3 2 5 5 2" xfId="14511"/>
    <cellStyle name="Normal 12 3 2 5 6" xfId="8721"/>
    <cellStyle name="Normal 12 3 2 6" xfId="1390"/>
    <cellStyle name="Normal 12 3 2 6 2" xfId="3323"/>
    <cellStyle name="Normal 12 3 2 6 2 2" xfId="11133"/>
    <cellStyle name="Normal 12 3 2 6 3" xfId="5343"/>
    <cellStyle name="Normal 12 3 2 6 3 2" xfId="13063"/>
    <cellStyle name="Normal 12 3 2 6 4" xfId="7273"/>
    <cellStyle name="Normal 12 3 2 6 4 2" xfId="14993"/>
    <cellStyle name="Normal 12 3 2 6 5" xfId="9203"/>
    <cellStyle name="Normal 12 3 2 7" xfId="2359"/>
    <cellStyle name="Normal 12 3 2 7 2" xfId="10169"/>
    <cellStyle name="Normal 12 3 2 8" xfId="4379"/>
    <cellStyle name="Normal 12 3 2 8 2" xfId="12099"/>
    <cellStyle name="Normal 12 3 2 9" xfId="6309"/>
    <cellStyle name="Normal 12 3 2 9 2" xfId="14029"/>
    <cellStyle name="Normal 12 3 3" xfId="376"/>
    <cellStyle name="Normal 12 3 3 2" xfId="536"/>
    <cellStyle name="Normal 12 3 3 2 2" xfId="1084"/>
    <cellStyle name="Normal 12 3 3 2 2 2" xfId="2072"/>
    <cellStyle name="Normal 12 3 3 2 2 2 2" xfId="4005"/>
    <cellStyle name="Normal 12 3 3 2 2 2 2 2" xfId="11815"/>
    <cellStyle name="Normal 12 3 3 2 2 2 3" xfId="6025"/>
    <cellStyle name="Normal 12 3 3 2 2 2 3 2" xfId="13745"/>
    <cellStyle name="Normal 12 3 3 2 2 2 4" xfId="7955"/>
    <cellStyle name="Normal 12 3 3 2 2 2 4 2" xfId="15675"/>
    <cellStyle name="Normal 12 3 3 2 2 2 5" xfId="9885"/>
    <cellStyle name="Normal 12 3 3 2 2 3" xfId="3041"/>
    <cellStyle name="Normal 12 3 3 2 2 3 2" xfId="10851"/>
    <cellStyle name="Normal 12 3 3 2 2 4" xfId="5061"/>
    <cellStyle name="Normal 12 3 3 2 2 4 2" xfId="12781"/>
    <cellStyle name="Normal 12 3 3 2 2 5" xfId="6991"/>
    <cellStyle name="Normal 12 3 3 2 2 5 2" xfId="14711"/>
    <cellStyle name="Normal 12 3 3 2 2 6" xfId="8921"/>
    <cellStyle name="Normal 12 3 3 2 3" xfId="1590"/>
    <cellStyle name="Normal 12 3 3 2 3 2" xfId="3523"/>
    <cellStyle name="Normal 12 3 3 2 3 2 2" xfId="11333"/>
    <cellStyle name="Normal 12 3 3 2 3 3" xfId="5543"/>
    <cellStyle name="Normal 12 3 3 2 3 3 2" xfId="13263"/>
    <cellStyle name="Normal 12 3 3 2 3 4" xfId="7473"/>
    <cellStyle name="Normal 12 3 3 2 3 4 2" xfId="15193"/>
    <cellStyle name="Normal 12 3 3 2 3 5" xfId="9403"/>
    <cellStyle name="Normal 12 3 3 2 4" xfId="2559"/>
    <cellStyle name="Normal 12 3 3 2 4 2" xfId="10369"/>
    <cellStyle name="Normal 12 3 3 2 5" xfId="4579"/>
    <cellStyle name="Normal 12 3 3 2 5 2" xfId="12299"/>
    <cellStyle name="Normal 12 3 3 2 6" xfId="6509"/>
    <cellStyle name="Normal 12 3 3 2 6 2" xfId="14229"/>
    <cellStyle name="Normal 12 3 3 2 7" xfId="8439"/>
    <cellStyle name="Normal 12 3 3 3" xfId="698"/>
    <cellStyle name="Normal 12 3 3 3 2" xfId="1245"/>
    <cellStyle name="Normal 12 3 3 3 2 2" xfId="2232"/>
    <cellStyle name="Normal 12 3 3 3 2 2 2" xfId="4165"/>
    <cellStyle name="Normal 12 3 3 3 2 2 2 2" xfId="11975"/>
    <cellStyle name="Normal 12 3 3 3 2 2 3" xfId="6185"/>
    <cellStyle name="Normal 12 3 3 3 2 2 3 2" xfId="13905"/>
    <cellStyle name="Normal 12 3 3 3 2 2 4" xfId="8115"/>
    <cellStyle name="Normal 12 3 3 3 2 2 4 2" xfId="15835"/>
    <cellStyle name="Normal 12 3 3 3 2 2 5" xfId="10045"/>
    <cellStyle name="Normal 12 3 3 3 2 3" xfId="3202"/>
    <cellStyle name="Normal 12 3 3 3 2 3 2" xfId="11012"/>
    <cellStyle name="Normal 12 3 3 3 2 4" xfId="5222"/>
    <cellStyle name="Normal 12 3 3 3 2 4 2" xfId="12942"/>
    <cellStyle name="Normal 12 3 3 3 2 5" xfId="7152"/>
    <cellStyle name="Normal 12 3 3 3 2 5 2" xfId="14872"/>
    <cellStyle name="Normal 12 3 3 3 2 6" xfId="9082"/>
    <cellStyle name="Normal 12 3 3 3 3" xfId="1751"/>
    <cellStyle name="Normal 12 3 3 3 3 2" xfId="3684"/>
    <cellStyle name="Normal 12 3 3 3 3 2 2" xfId="11494"/>
    <cellStyle name="Normal 12 3 3 3 3 3" xfId="5704"/>
    <cellStyle name="Normal 12 3 3 3 3 3 2" xfId="13424"/>
    <cellStyle name="Normal 12 3 3 3 3 4" xfId="7634"/>
    <cellStyle name="Normal 12 3 3 3 3 4 2" xfId="15354"/>
    <cellStyle name="Normal 12 3 3 3 3 5" xfId="9564"/>
    <cellStyle name="Normal 12 3 3 3 4" xfId="2720"/>
    <cellStyle name="Normal 12 3 3 3 4 2" xfId="10530"/>
    <cellStyle name="Normal 12 3 3 3 5" xfId="4740"/>
    <cellStyle name="Normal 12 3 3 3 5 2" xfId="12460"/>
    <cellStyle name="Normal 12 3 3 3 6" xfId="6670"/>
    <cellStyle name="Normal 12 3 3 3 6 2" xfId="14390"/>
    <cellStyle name="Normal 12 3 3 3 7" xfId="8600"/>
    <cellStyle name="Normal 12 3 3 4" xfId="924"/>
    <cellStyle name="Normal 12 3 3 4 2" xfId="1912"/>
    <cellStyle name="Normal 12 3 3 4 2 2" xfId="3845"/>
    <cellStyle name="Normal 12 3 3 4 2 2 2" xfId="11655"/>
    <cellStyle name="Normal 12 3 3 4 2 3" xfId="5865"/>
    <cellStyle name="Normal 12 3 3 4 2 3 2" xfId="13585"/>
    <cellStyle name="Normal 12 3 3 4 2 4" xfId="7795"/>
    <cellStyle name="Normal 12 3 3 4 2 4 2" xfId="15515"/>
    <cellStyle name="Normal 12 3 3 4 2 5" xfId="9725"/>
    <cellStyle name="Normal 12 3 3 4 3" xfId="2881"/>
    <cellStyle name="Normal 12 3 3 4 3 2" xfId="10691"/>
    <cellStyle name="Normal 12 3 3 4 4" xfId="4901"/>
    <cellStyle name="Normal 12 3 3 4 4 2" xfId="12621"/>
    <cellStyle name="Normal 12 3 3 4 5" xfId="6831"/>
    <cellStyle name="Normal 12 3 3 4 5 2" xfId="14551"/>
    <cellStyle name="Normal 12 3 3 4 6" xfId="8761"/>
    <cellStyle name="Normal 12 3 3 5" xfId="1430"/>
    <cellStyle name="Normal 12 3 3 5 2" xfId="3363"/>
    <cellStyle name="Normal 12 3 3 5 2 2" xfId="11173"/>
    <cellStyle name="Normal 12 3 3 5 3" xfId="5383"/>
    <cellStyle name="Normal 12 3 3 5 3 2" xfId="13103"/>
    <cellStyle name="Normal 12 3 3 5 4" xfId="7313"/>
    <cellStyle name="Normal 12 3 3 5 4 2" xfId="15033"/>
    <cellStyle name="Normal 12 3 3 5 5" xfId="9243"/>
    <cellStyle name="Normal 12 3 3 6" xfId="2399"/>
    <cellStyle name="Normal 12 3 3 6 2" xfId="10209"/>
    <cellStyle name="Normal 12 3 3 7" xfId="4419"/>
    <cellStyle name="Normal 12 3 3 7 2" xfId="12139"/>
    <cellStyle name="Normal 12 3 3 8" xfId="6349"/>
    <cellStyle name="Normal 12 3 3 8 2" xfId="14069"/>
    <cellStyle name="Normal 12 3 3 9" xfId="8279"/>
    <cellStyle name="Normal 12 3 4" xfId="456"/>
    <cellStyle name="Normal 12 3 4 2" xfId="1004"/>
    <cellStyle name="Normal 12 3 4 2 2" xfId="1992"/>
    <cellStyle name="Normal 12 3 4 2 2 2" xfId="3925"/>
    <cellStyle name="Normal 12 3 4 2 2 2 2" xfId="11735"/>
    <cellStyle name="Normal 12 3 4 2 2 3" xfId="5945"/>
    <cellStyle name="Normal 12 3 4 2 2 3 2" xfId="13665"/>
    <cellStyle name="Normal 12 3 4 2 2 4" xfId="7875"/>
    <cellStyle name="Normal 12 3 4 2 2 4 2" xfId="15595"/>
    <cellStyle name="Normal 12 3 4 2 2 5" xfId="9805"/>
    <cellStyle name="Normal 12 3 4 2 3" xfId="2961"/>
    <cellStyle name="Normal 12 3 4 2 3 2" xfId="10771"/>
    <cellStyle name="Normal 12 3 4 2 4" xfId="4981"/>
    <cellStyle name="Normal 12 3 4 2 4 2" xfId="12701"/>
    <cellStyle name="Normal 12 3 4 2 5" xfId="6911"/>
    <cellStyle name="Normal 12 3 4 2 5 2" xfId="14631"/>
    <cellStyle name="Normal 12 3 4 2 6" xfId="8841"/>
    <cellStyle name="Normal 12 3 4 3" xfId="1510"/>
    <cellStyle name="Normal 12 3 4 3 2" xfId="3443"/>
    <cellStyle name="Normal 12 3 4 3 2 2" xfId="11253"/>
    <cellStyle name="Normal 12 3 4 3 3" xfId="5463"/>
    <cellStyle name="Normal 12 3 4 3 3 2" xfId="13183"/>
    <cellStyle name="Normal 12 3 4 3 4" xfId="7393"/>
    <cellStyle name="Normal 12 3 4 3 4 2" xfId="15113"/>
    <cellStyle name="Normal 12 3 4 3 5" xfId="9323"/>
    <cellStyle name="Normal 12 3 4 4" xfId="2479"/>
    <cellStyle name="Normal 12 3 4 4 2" xfId="10289"/>
    <cellStyle name="Normal 12 3 4 5" xfId="4499"/>
    <cellStyle name="Normal 12 3 4 5 2" xfId="12219"/>
    <cellStyle name="Normal 12 3 4 6" xfId="6429"/>
    <cellStyle name="Normal 12 3 4 6 2" xfId="14149"/>
    <cellStyle name="Normal 12 3 4 7" xfId="8359"/>
    <cellStyle name="Normal 12 3 5" xfId="618"/>
    <cellStyle name="Normal 12 3 5 2" xfId="1165"/>
    <cellStyle name="Normal 12 3 5 2 2" xfId="2152"/>
    <cellStyle name="Normal 12 3 5 2 2 2" xfId="4085"/>
    <cellStyle name="Normal 12 3 5 2 2 2 2" xfId="11895"/>
    <cellStyle name="Normal 12 3 5 2 2 3" xfId="6105"/>
    <cellStyle name="Normal 12 3 5 2 2 3 2" xfId="13825"/>
    <cellStyle name="Normal 12 3 5 2 2 4" xfId="8035"/>
    <cellStyle name="Normal 12 3 5 2 2 4 2" xfId="15755"/>
    <cellStyle name="Normal 12 3 5 2 2 5" xfId="9965"/>
    <cellStyle name="Normal 12 3 5 2 3" xfId="3122"/>
    <cellStyle name="Normal 12 3 5 2 3 2" xfId="10932"/>
    <cellStyle name="Normal 12 3 5 2 4" xfId="5142"/>
    <cellStyle name="Normal 12 3 5 2 4 2" xfId="12862"/>
    <cellStyle name="Normal 12 3 5 2 5" xfId="7072"/>
    <cellStyle name="Normal 12 3 5 2 5 2" xfId="14792"/>
    <cellStyle name="Normal 12 3 5 2 6" xfId="9002"/>
    <cellStyle name="Normal 12 3 5 3" xfId="1671"/>
    <cellStyle name="Normal 12 3 5 3 2" xfId="3604"/>
    <cellStyle name="Normal 12 3 5 3 2 2" xfId="11414"/>
    <cellStyle name="Normal 12 3 5 3 3" xfId="5624"/>
    <cellStyle name="Normal 12 3 5 3 3 2" xfId="13344"/>
    <cellStyle name="Normal 12 3 5 3 4" xfId="7554"/>
    <cellStyle name="Normal 12 3 5 3 4 2" xfId="15274"/>
    <cellStyle name="Normal 12 3 5 3 5" xfId="9484"/>
    <cellStyle name="Normal 12 3 5 4" xfId="2640"/>
    <cellStyle name="Normal 12 3 5 4 2" xfId="10450"/>
    <cellStyle name="Normal 12 3 5 5" xfId="4660"/>
    <cellStyle name="Normal 12 3 5 5 2" xfId="12380"/>
    <cellStyle name="Normal 12 3 5 6" xfId="6590"/>
    <cellStyle name="Normal 12 3 5 6 2" xfId="14310"/>
    <cellStyle name="Normal 12 3 5 7" xfId="8520"/>
    <cellStyle name="Normal 12 3 6" xfId="836"/>
    <cellStyle name="Normal 12 3 6 2" xfId="1832"/>
    <cellStyle name="Normal 12 3 6 2 2" xfId="3765"/>
    <cellStyle name="Normal 12 3 6 2 2 2" xfId="11575"/>
    <cellStyle name="Normal 12 3 6 2 3" xfId="5785"/>
    <cellStyle name="Normal 12 3 6 2 3 2" xfId="13505"/>
    <cellStyle name="Normal 12 3 6 2 4" xfId="7715"/>
    <cellStyle name="Normal 12 3 6 2 4 2" xfId="15435"/>
    <cellStyle name="Normal 12 3 6 2 5" xfId="9645"/>
    <cellStyle name="Normal 12 3 6 3" xfId="2801"/>
    <cellStyle name="Normal 12 3 6 3 2" xfId="10611"/>
    <cellStyle name="Normal 12 3 6 4" xfId="4821"/>
    <cellStyle name="Normal 12 3 6 4 2" xfId="12541"/>
    <cellStyle name="Normal 12 3 6 5" xfId="6751"/>
    <cellStyle name="Normal 12 3 6 5 2" xfId="14471"/>
    <cellStyle name="Normal 12 3 6 6" xfId="8681"/>
    <cellStyle name="Normal 12 3 7" xfId="1350"/>
    <cellStyle name="Normal 12 3 7 2" xfId="3283"/>
    <cellStyle name="Normal 12 3 7 2 2" xfId="11093"/>
    <cellStyle name="Normal 12 3 7 3" xfId="5303"/>
    <cellStyle name="Normal 12 3 7 3 2" xfId="13023"/>
    <cellStyle name="Normal 12 3 7 4" xfId="7233"/>
    <cellStyle name="Normal 12 3 7 4 2" xfId="14953"/>
    <cellStyle name="Normal 12 3 7 5" xfId="9163"/>
    <cellStyle name="Normal 12 3 8" xfId="2319"/>
    <cellStyle name="Normal 12 3 8 2" xfId="10129"/>
    <cellStyle name="Normal 12 3 9" xfId="4339"/>
    <cellStyle name="Normal 12 3 9 2" xfId="12059"/>
    <cellStyle name="Normal 12 4" xfId="316"/>
    <cellStyle name="Normal 12 4 10" xfId="8219"/>
    <cellStyle name="Normal 12 4 2" xfId="396"/>
    <cellStyle name="Normal 12 4 2 2" xfId="556"/>
    <cellStyle name="Normal 12 4 2 2 2" xfId="1104"/>
    <cellStyle name="Normal 12 4 2 2 2 2" xfId="2092"/>
    <cellStyle name="Normal 12 4 2 2 2 2 2" xfId="4025"/>
    <cellStyle name="Normal 12 4 2 2 2 2 2 2" xfId="11835"/>
    <cellStyle name="Normal 12 4 2 2 2 2 3" xfId="6045"/>
    <cellStyle name="Normal 12 4 2 2 2 2 3 2" xfId="13765"/>
    <cellStyle name="Normal 12 4 2 2 2 2 4" xfId="7975"/>
    <cellStyle name="Normal 12 4 2 2 2 2 4 2" xfId="15695"/>
    <cellStyle name="Normal 12 4 2 2 2 2 5" xfId="9905"/>
    <cellStyle name="Normal 12 4 2 2 2 3" xfId="3061"/>
    <cellStyle name="Normal 12 4 2 2 2 3 2" xfId="10871"/>
    <cellStyle name="Normal 12 4 2 2 2 4" xfId="5081"/>
    <cellStyle name="Normal 12 4 2 2 2 4 2" xfId="12801"/>
    <cellStyle name="Normal 12 4 2 2 2 5" xfId="7011"/>
    <cellStyle name="Normal 12 4 2 2 2 5 2" xfId="14731"/>
    <cellStyle name="Normal 12 4 2 2 2 6" xfId="8941"/>
    <cellStyle name="Normal 12 4 2 2 3" xfId="1610"/>
    <cellStyle name="Normal 12 4 2 2 3 2" xfId="3543"/>
    <cellStyle name="Normal 12 4 2 2 3 2 2" xfId="11353"/>
    <cellStyle name="Normal 12 4 2 2 3 3" xfId="5563"/>
    <cellStyle name="Normal 12 4 2 2 3 3 2" xfId="13283"/>
    <cellStyle name="Normal 12 4 2 2 3 4" xfId="7493"/>
    <cellStyle name="Normal 12 4 2 2 3 4 2" xfId="15213"/>
    <cellStyle name="Normal 12 4 2 2 3 5" xfId="9423"/>
    <cellStyle name="Normal 12 4 2 2 4" xfId="2579"/>
    <cellStyle name="Normal 12 4 2 2 4 2" xfId="10389"/>
    <cellStyle name="Normal 12 4 2 2 5" xfId="4599"/>
    <cellStyle name="Normal 12 4 2 2 5 2" xfId="12319"/>
    <cellStyle name="Normal 12 4 2 2 6" xfId="6529"/>
    <cellStyle name="Normal 12 4 2 2 6 2" xfId="14249"/>
    <cellStyle name="Normal 12 4 2 2 7" xfId="8459"/>
    <cellStyle name="Normal 12 4 2 3" xfId="718"/>
    <cellStyle name="Normal 12 4 2 3 2" xfId="1265"/>
    <cellStyle name="Normal 12 4 2 3 2 2" xfId="2252"/>
    <cellStyle name="Normal 12 4 2 3 2 2 2" xfId="4185"/>
    <cellStyle name="Normal 12 4 2 3 2 2 2 2" xfId="11995"/>
    <cellStyle name="Normal 12 4 2 3 2 2 3" xfId="6205"/>
    <cellStyle name="Normal 12 4 2 3 2 2 3 2" xfId="13925"/>
    <cellStyle name="Normal 12 4 2 3 2 2 4" xfId="8135"/>
    <cellStyle name="Normal 12 4 2 3 2 2 4 2" xfId="15855"/>
    <cellStyle name="Normal 12 4 2 3 2 2 5" xfId="10065"/>
    <cellStyle name="Normal 12 4 2 3 2 3" xfId="3222"/>
    <cellStyle name="Normal 12 4 2 3 2 3 2" xfId="11032"/>
    <cellStyle name="Normal 12 4 2 3 2 4" xfId="5242"/>
    <cellStyle name="Normal 12 4 2 3 2 4 2" xfId="12962"/>
    <cellStyle name="Normal 12 4 2 3 2 5" xfId="7172"/>
    <cellStyle name="Normal 12 4 2 3 2 5 2" xfId="14892"/>
    <cellStyle name="Normal 12 4 2 3 2 6" xfId="9102"/>
    <cellStyle name="Normal 12 4 2 3 3" xfId="1771"/>
    <cellStyle name="Normal 12 4 2 3 3 2" xfId="3704"/>
    <cellStyle name="Normal 12 4 2 3 3 2 2" xfId="11514"/>
    <cellStyle name="Normal 12 4 2 3 3 3" xfId="5724"/>
    <cellStyle name="Normal 12 4 2 3 3 3 2" xfId="13444"/>
    <cellStyle name="Normal 12 4 2 3 3 4" xfId="7654"/>
    <cellStyle name="Normal 12 4 2 3 3 4 2" xfId="15374"/>
    <cellStyle name="Normal 12 4 2 3 3 5" xfId="9584"/>
    <cellStyle name="Normal 12 4 2 3 4" xfId="2740"/>
    <cellStyle name="Normal 12 4 2 3 4 2" xfId="10550"/>
    <cellStyle name="Normal 12 4 2 3 5" xfId="4760"/>
    <cellStyle name="Normal 12 4 2 3 5 2" xfId="12480"/>
    <cellStyle name="Normal 12 4 2 3 6" xfId="6690"/>
    <cellStyle name="Normal 12 4 2 3 6 2" xfId="14410"/>
    <cellStyle name="Normal 12 4 2 3 7" xfId="8620"/>
    <cellStyle name="Normal 12 4 2 4" xfId="944"/>
    <cellStyle name="Normal 12 4 2 4 2" xfId="1932"/>
    <cellStyle name="Normal 12 4 2 4 2 2" xfId="3865"/>
    <cellStyle name="Normal 12 4 2 4 2 2 2" xfId="11675"/>
    <cellStyle name="Normal 12 4 2 4 2 3" xfId="5885"/>
    <cellStyle name="Normal 12 4 2 4 2 3 2" xfId="13605"/>
    <cellStyle name="Normal 12 4 2 4 2 4" xfId="7815"/>
    <cellStyle name="Normal 12 4 2 4 2 4 2" xfId="15535"/>
    <cellStyle name="Normal 12 4 2 4 2 5" xfId="9745"/>
    <cellStyle name="Normal 12 4 2 4 3" xfId="2901"/>
    <cellStyle name="Normal 12 4 2 4 3 2" xfId="10711"/>
    <cellStyle name="Normal 12 4 2 4 4" xfId="4921"/>
    <cellStyle name="Normal 12 4 2 4 4 2" xfId="12641"/>
    <cellStyle name="Normal 12 4 2 4 5" xfId="6851"/>
    <cellStyle name="Normal 12 4 2 4 5 2" xfId="14571"/>
    <cellStyle name="Normal 12 4 2 4 6" xfId="8781"/>
    <cellStyle name="Normal 12 4 2 5" xfId="1450"/>
    <cellStyle name="Normal 12 4 2 5 2" xfId="3383"/>
    <cellStyle name="Normal 12 4 2 5 2 2" xfId="11193"/>
    <cellStyle name="Normal 12 4 2 5 3" xfId="5403"/>
    <cellStyle name="Normal 12 4 2 5 3 2" xfId="13123"/>
    <cellStyle name="Normal 12 4 2 5 4" xfId="7333"/>
    <cellStyle name="Normal 12 4 2 5 4 2" xfId="15053"/>
    <cellStyle name="Normal 12 4 2 5 5" xfId="9263"/>
    <cellStyle name="Normal 12 4 2 6" xfId="2419"/>
    <cellStyle name="Normal 12 4 2 6 2" xfId="10229"/>
    <cellStyle name="Normal 12 4 2 7" xfId="4439"/>
    <cellStyle name="Normal 12 4 2 7 2" xfId="12159"/>
    <cellStyle name="Normal 12 4 2 8" xfId="6369"/>
    <cellStyle name="Normal 12 4 2 8 2" xfId="14089"/>
    <cellStyle name="Normal 12 4 2 9" xfId="8299"/>
    <cellStyle name="Normal 12 4 3" xfId="476"/>
    <cellStyle name="Normal 12 4 3 2" xfId="1024"/>
    <cellStyle name="Normal 12 4 3 2 2" xfId="2012"/>
    <cellStyle name="Normal 12 4 3 2 2 2" xfId="3945"/>
    <cellStyle name="Normal 12 4 3 2 2 2 2" xfId="11755"/>
    <cellStyle name="Normal 12 4 3 2 2 3" xfId="5965"/>
    <cellStyle name="Normal 12 4 3 2 2 3 2" xfId="13685"/>
    <cellStyle name="Normal 12 4 3 2 2 4" xfId="7895"/>
    <cellStyle name="Normal 12 4 3 2 2 4 2" xfId="15615"/>
    <cellStyle name="Normal 12 4 3 2 2 5" xfId="9825"/>
    <cellStyle name="Normal 12 4 3 2 3" xfId="2981"/>
    <cellStyle name="Normal 12 4 3 2 3 2" xfId="10791"/>
    <cellStyle name="Normal 12 4 3 2 4" xfId="5001"/>
    <cellStyle name="Normal 12 4 3 2 4 2" xfId="12721"/>
    <cellStyle name="Normal 12 4 3 2 5" xfId="6931"/>
    <cellStyle name="Normal 12 4 3 2 5 2" xfId="14651"/>
    <cellStyle name="Normal 12 4 3 2 6" xfId="8861"/>
    <cellStyle name="Normal 12 4 3 3" xfId="1530"/>
    <cellStyle name="Normal 12 4 3 3 2" xfId="3463"/>
    <cellStyle name="Normal 12 4 3 3 2 2" xfId="11273"/>
    <cellStyle name="Normal 12 4 3 3 3" xfId="5483"/>
    <cellStyle name="Normal 12 4 3 3 3 2" xfId="13203"/>
    <cellStyle name="Normal 12 4 3 3 4" xfId="7413"/>
    <cellStyle name="Normal 12 4 3 3 4 2" xfId="15133"/>
    <cellStyle name="Normal 12 4 3 3 5" xfId="9343"/>
    <cellStyle name="Normal 12 4 3 4" xfId="2499"/>
    <cellStyle name="Normal 12 4 3 4 2" xfId="10309"/>
    <cellStyle name="Normal 12 4 3 5" xfId="4519"/>
    <cellStyle name="Normal 12 4 3 5 2" xfId="12239"/>
    <cellStyle name="Normal 12 4 3 6" xfId="6449"/>
    <cellStyle name="Normal 12 4 3 6 2" xfId="14169"/>
    <cellStyle name="Normal 12 4 3 7" xfId="8379"/>
    <cellStyle name="Normal 12 4 4" xfId="638"/>
    <cellStyle name="Normal 12 4 4 2" xfId="1185"/>
    <cellStyle name="Normal 12 4 4 2 2" xfId="2172"/>
    <cellStyle name="Normal 12 4 4 2 2 2" xfId="4105"/>
    <cellStyle name="Normal 12 4 4 2 2 2 2" xfId="11915"/>
    <cellStyle name="Normal 12 4 4 2 2 3" xfId="6125"/>
    <cellStyle name="Normal 12 4 4 2 2 3 2" xfId="13845"/>
    <cellStyle name="Normal 12 4 4 2 2 4" xfId="8055"/>
    <cellStyle name="Normal 12 4 4 2 2 4 2" xfId="15775"/>
    <cellStyle name="Normal 12 4 4 2 2 5" xfId="9985"/>
    <cellStyle name="Normal 12 4 4 2 3" xfId="3142"/>
    <cellStyle name="Normal 12 4 4 2 3 2" xfId="10952"/>
    <cellStyle name="Normal 12 4 4 2 4" xfId="5162"/>
    <cellStyle name="Normal 12 4 4 2 4 2" xfId="12882"/>
    <cellStyle name="Normal 12 4 4 2 5" xfId="7092"/>
    <cellStyle name="Normal 12 4 4 2 5 2" xfId="14812"/>
    <cellStyle name="Normal 12 4 4 2 6" xfId="9022"/>
    <cellStyle name="Normal 12 4 4 3" xfId="1691"/>
    <cellStyle name="Normal 12 4 4 3 2" xfId="3624"/>
    <cellStyle name="Normal 12 4 4 3 2 2" xfId="11434"/>
    <cellStyle name="Normal 12 4 4 3 3" xfId="5644"/>
    <cellStyle name="Normal 12 4 4 3 3 2" xfId="13364"/>
    <cellStyle name="Normal 12 4 4 3 4" xfId="7574"/>
    <cellStyle name="Normal 12 4 4 3 4 2" xfId="15294"/>
    <cellStyle name="Normal 12 4 4 3 5" xfId="9504"/>
    <cellStyle name="Normal 12 4 4 4" xfId="2660"/>
    <cellStyle name="Normal 12 4 4 4 2" xfId="10470"/>
    <cellStyle name="Normal 12 4 4 5" xfId="4680"/>
    <cellStyle name="Normal 12 4 4 5 2" xfId="12400"/>
    <cellStyle name="Normal 12 4 4 6" xfId="6610"/>
    <cellStyle name="Normal 12 4 4 6 2" xfId="14330"/>
    <cellStyle name="Normal 12 4 4 7" xfId="8540"/>
    <cellStyle name="Normal 12 4 5" xfId="864"/>
    <cellStyle name="Normal 12 4 5 2" xfId="1852"/>
    <cellStyle name="Normal 12 4 5 2 2" xfId="3785"/>
    <cellStyle name="Normal 12 4 5 2 2 2" xfId="11595"/>
    <cellStyle name="Normal 12 4 5 2 3" xfId="5805"/>
    <cellStyle name="Normal 12 4 5 2 3 2" xfId="13525"/>
    <cellStyle name="Normal 12 4 5 2 4" xfId="7735"/>
    <cellStyle name="Normal 12 4 5 2 4 2" xfId="15455"/>
    <cellStyle name="Normal 12 4 5 2 5" xfId="9665"/>
    <cellStyle name="Normal 12 4 5 3" xfId="2821"/>
    <cellStyle name="Normal 12 4 5 3 2" xfId="10631"/>
    <cellStyle name="Normal 12 4 5 4" xfId="4841"/>
    <cellStyle name="Normal 12 4 5 4 2" xfId="12561"/>
    <cellStyle name="Normal 12 4 5 5" xfId="6771"/>
    <cellStyle name="Normal 12 4 5 5 2" xfId="14491"/>
    <cellStyle name="Normal 12 4 5 6" xfId="8701"/>
    <cellStyle name="Normal 12 4 6" xfId="1370"/>
    <cellStyle name="Normal 12 4 6 2" xfId="3303"/>
    <cellStyle name="Normal 12 4 6 2 2" xfId="11113"/>
    <cellStyle name="Normal 12 4 6 3" xfId="5323"/>
    <cellStyle name="Normal 12 4 6 3 2" xfId="13043"/>
    <cellStyle name="Normal 12 4 6 4" xfId="7253"/>
    <cellStyle name="Normal 12 4 6 4 2" xfId="14973"/>
    <cellStyle name="Normal 12 4 6 5" xfId="9183"/>
    <cellStyle name="Normal 12 4 7" xfId="2339"/>
    <cellStyle name="Normal 12 4 7 2" xfId="10149"/>
    <cellStyle name="Normal 12 4 8" xfId="4359"/>
    <cellStyle name="Normal 12 4 8 2" xfId="12079"/>
    <cellStyle name="Normal 12 4 9" xfId="6289"/>
    <cellStyle name="Normal 12 4 9 2" xfId="14009"/>
    <cellStyle name="Normal 12 5" xfId="356"/>
    <cellStyle name="Normal 12 5 2" xfId="516"/>
    <cellStyle name="Normal 12 5 2 2" xfId="1064"/>
    <cellStyle name="Normal 12 5 2 2 2" xfId="2052"/>
    <cellStyle name="Normal 12 5 2 2 2 2" xfId="3985"/>
    <cellStyle name="Normal 12 5 2 2 2 2 2" xfId="11795"/>
    <cellStyle name="Normal 12 5 2 2 2 3" xfId="6005"/>
    <cellStyle name="Normal 12 5 2 2 2 3 2" xfId="13725"/>
    <cellStyle name="Normal 12 5 2 2 2 4" xfId="7935"/>
    <cellStyle name="Normal 12 5 2 2 2 4 2" xfId="15655"/>
    <cellStyle name="Normal 12 5 2 2 2 5" xfId="9865"/>
    <cellStyle name="Normal 12 5 2 2 3" xfId="3021"/>
    <cellStyle name="Normal 12 5 2 2 3 2" xfId="10831"/>
    <cellStyle name="Normal 12 5 2 2 4" xfId="5041"/>
    <cellStyle name="Normal 12 5 2 2 4 2" xfId="12761"/>
    <cellStyle name="Normal 12 5 2 2 5" xfId="6971"/>
    <cellStyle name="Normal 12 5 2 2 5 2" xfId="14691"/>
    <cellStyle name="Normal 12 5 2 2 6" xfId="8901"/>
    <cellStyle name="Normal 12 5 2 3" xfId="1570"/>
    <cellStyle name="Normal 12 5 2 3 2" xfId="3503"/>
    <cellStyle name="Normal 12 5 2 3 2 2" xfId="11313"/>
    <cellStyle name="Normal 12 5 2 3 3" xfId="5523"/>
    <cellStyle name="Normal 12 5 2 3 3 2" xfId="13243"/>
    <cellStyle name="Normal 12 5 2 3 4" xfId="7453"/>
    <cellStyle name="Normal 12 5 2 3 4 2" xfId="15173"/>
    <cellStyle name="Normal 12 5 2 3 5" xfId="9383"/>
    <cellStyle name="Normal 12 5 2 4" xfId="2539"/>
    <cellStyle name="Normal 12 5 2 4 2" xfId="10349"/>
    <cellStyle name="Normal 12 5 2 5" xfId="4559"/>
    <cellStyle name="Normal 12 5 2 5 2" xfId="12279"/>
    <cellStyle name="Normal 12 5 2 6" xfId="6489"/>
    <cellStyle name="Normal 12 5 2 6 2" xfId="14209"/>
    <cellStyle name="Normal 12 5 2 7" xfId="8419"/>
    <cellStyle name="Normal 12 5 3" xfId="678"/>
    <cellStyle name="Normal 12 5 3 2" xfId="1225"/>
    <cellStyle name="Normal 12 5 3 2 2" xfId="2212"/>
    <cellStyle name="Normal 12 5 3 2 2 2" xfId="4145"/>
    <cellStyle name="Normal 12 5 3 2 2 2 2" xfId="11955"/>
    <cellStyle name="Normal 12 5 3 2 2 3" xfId="6165"/>
    <cellStyle name="Normal 12 5 3 2 2 3 2" xfId="13885"/>
    <cellStyle name="Normal 12 5 3 2 2 4" xfId="8095"/>
    <cellStyle name="Normal 12 5 3 2 2 4 2" xfId="15815"/>
    <cellStyle name="Normal 12 5 3 2 2 5" xfId="10025"/>
    <cellStyle name="Normal 12 5 3 2 3" xfId="3182"/>
    <cellStyle name="Normal 12 5 3 2 3 2" xfId="10992"/>
    <cellStyle name="Normal 12 5 3 2 4" xfId="5202"/>
    <cellStyle name="Normal 12 5 3 2 4 2" xfId="12922"/>
    <cellStyle name="Normal 12 5 3 2 5" xfId="7132"/>
    <cellStyle name="Normal 12 5 3 2 5 2" xfId="14852"/>
    <cellStyle name="Normal 12 5 3 2 6" xfId="9062"/>
    <cellStyle name="Normal 12 5 3 3" xfId="1731"/>
    <cellStyle name="Normal 12 5 3 3 2" xfId="3664"/>
    <cellStyle name="Normal 12 5 3 3 2 2" xfId="11474"/>
    <cellStyle name="Normal 12 5 3 3 3" xfId="5684"/>
    <cellStyle name="Normal 12 5 3 3 3 2" xfId="13404"/>
    <cellStyle name="Normal 12 5 3 3 4" xfId="7614"/>
    <cellStyle name="Normal 12 5 3 3 4 2" xfId="15334"/>
    <cellStyle name="Normal 12 5 3 3 5" xfId="9544"/>
    <cellStyle name="Normal 12 5 3 4" xfId="2700"/>
    <cellStyle name="Normal 12 5 3 4 2" xfId="10510"/>
    <cellStyle name="Normal 12 5 3 5" xfId="4720"/>
    <cellStyle name="Normal 12 5 3 5 2" xfId="12440"/>
    <cellStyle name="Normal 12 5 3 6" xfId="6650"/>
    <cellStyle name="Normal 12 5 3 6 2" xfId="14370"/>
    <cellStyle name="Normal 12 5 3 7" xfId="8580"/>
    <cellStyle name="Normal 12 5 4" xfId="904"/>
    <cellStyle name="Normal 12 5 4 2" xfId="1892"/>
    <cellStyle name="Normal 12 5 4 2 2" xfId="3825"/>
    <cellStyle name="Normal 12 5 4 2 2 2" xfId="11635"/>
    <cellStyle name="Normal 12 5 4 2 3" xfId="5845"/>
    <cellStyle name="Normal 12 5 4 2 3 2" xfId="13565"/>
    <cellStyle name="Normal 12 5 4 2 4" xfId="7775"/>
    <cellStyle name="Normal 12 5 4 2 4 2" xfId="15495"/>
    <cellStyle name="Normal 12 5 4 2 5" xfId="9705"/>
    <cellStyle name="Normal 12 5 4 3" xfId="2861"/>
    <cellStyle name="Normal 12 5 4 3 2" xfId="10671"/>
    <cellStyle name="Normal 12 5 4 4" xfId="4881"/>
    <cellStyle name="Normal 12 5 4 4 2" xfId="12601"/>
    <cellStyle name="Normal 12 5 4 5" xfId="6811"/>
    <cellStyle name="Normal 12 5 4 5 2" xfId="14531"/>
    <cellStyle name="Normal 12 5 4 6" xfId="8741"/>
    <cellStyle name="Normal 12 5 5" xfId="1410"/>
    <cellStyle name="Normal 12 5 5 2" xfId="3343"/>
    <cellStyle name="Normal 12 5 5 2 2" xfId="11153"/>
    <cellStyle name="Normal 12 5 5 3" xfId="5363"/>
    <cellStyle name="Normal 12 5 5 3 2" xfId="13083"/>
    <cellStyle name="Normal 12 5 5 4" xfId="7293"/>
    <cellStyle name="Normal 12 5 5 4 2" xfId="15013"/>
    <cellStyle name="Normal 12 5 5 5" xfId="9223"/>
    <cellStyle name="Normal 12 5 6" xfId="2379"/>
    <cellStyle name="Normal 12 5 6 2" xfId="10189"/>
    <cellStyle name="Normal 12 5 7" xfId="4399"/>
    <cellStyle name="Normal 12 5 7 2" xfId="12119"/>
    <cellStyle name="Normal 12 5 8" xfId="6329"/>
    <cellStyle name="Normal 12 5 8 2" xfId="14049"/>
    <cellStyle name="Normal 12 5 9" xfId="8259"/>
    <cellStyle name="Normal 12 6" xfId="436"/>
    <cellStyle name="Normal 12 6 2" xfId="984"/>
    <cellStyle name="Normal 12 6 2 2" xfId="1972"/>
    <cellStyle name="Normal 12 6 2 2 2" xfId="3905"/>
    <cellStyle name="Normal 12 6 2 2 2 2" xfId="11715"/>
    <cellStyle name="Normal 12 6 2 2 3" xfId="5925"/>
    <cellStyle name="Normal 12 6 2 2 3 2" xfId="13645"/>
    <cellStyle name="Normal 12 6 2 2 4" xfId="7855"/>
    <cellStyle name="Normal 12 6 2 2 4 2" xfId="15575"/>
    <cellStyle name="Normal 12 6 2 2 5" xfId="9785"/>
    <cellStyle name="Normal 12 6 2 3" xfId="2941"/>
    <cellStyle name="Normal 12 6 2 3 2" xfId="10751"/>
    <cellStyle name="Normal 12 6 2 4" xfId="4961"/>
    <cellStyle name="Normal 12 6 2 4 2" xfId="12681"/>
    <cellStyle name="Normal 12 6 2 5" xfId="6891"/>
    <cellStyle name="Normal 12 6 2 5 2" xfId="14611"/>
    <cellStyle name="Normal 12 6 2 6" xfId="8821"/>
    <cellStyle name="Normal 12 6 3" xfId="1490"/>
    <cellStyle name="Normal 12 6 3 2" xfId="3423"/>
    <cellStyle name="Normal 12 6 3 2 2" xfId="11233"/>
    <cellStyle name="Normal 12 6 3 3" xfId="5443"/>
    <cellStyle name="Normal 12 6 3 3 2" xfId="13163"/>
    <cellStyle name="Normal 12 6 3 4" xfId="7373"/>
    <cellStyle name="Normal 12 6 3 4 2" xfId="15093"/>
    <cellStyle name="Normal 12 6 3 5" xfId="9303"/>
    <cellStyle name="Normal 12 6 4" xfId="2459"/>
    <cellStyle name="Normal 12 6 4 2" xfId="10269"/>
    <cellStyle name="Normal 12 6 5" xfId="4479"/>
    <cellStyle name="Normal 12 6 5 2" xfId="12199"/>
    <cellStyle name="Normal 12 6 6" xfId="6409"/>
    <cellStyle name="Normal 12 6 6 2" xfId="14129"/>
    <cellStyle name="Normal 12 6 7" xfId="8339"/>
    <cellStyle name="Normal 12 7" xfId="598"/>
    <cellStyle name="Normal 12 7 2" xfId="1145"/>
    <cellStyle name="Normal 12 7 2 2" xfId="2132"/>
    <cellStyle name="Normal 12 7 2 2 2" xfId="4065"/>
    <cellStyle name="Normal 12 7 2 2 2 2" xfId="11875"/>
    <cellStyle name="Normal 12 7 2 2 3" xfId="6085"/>
    <cellStyle name="Normal 12 7 2 2 3 2" xfId="13805"/>
    <cellStyle name="Normal 12 7 2 2 4" xfId="8015"/>
    <cellStyle name="Normal 12 7 2 2 4 2" xfId="15735"/>
    <cellStyle name="Normal 12 7 2 2 5" xfId="9945"/>
    <cellStyle name="Normal 12 7 2 3" xfId="3102"/>
    <cellStyle name="Normal 12 7 2 3 2" xfId="10912"/>
    <cellStyle name="Normal 12 7 2 4" xfId="5122"/>
    <cellStyle name="Normal 12 7 2 4 2" xfId="12842"/>
    <cellStyle name="Normal 12 7 2 5" xfId="7052"/>
    <cellStyle name="Normal 12 7 2 5 2" xfId="14772"/>
    <cellStyle name="Normal 12 7 2 6" xfId="8982"/>
    <cellStyle name="Normal 12 7 3" xfId="1651"/>
    <cellStyle name="Normal 12 7 3 2" xfId="3584"/>
    <cellStyle name="Normal 12 7 3 2 2" xfId="11394"/>
    <cellStyle name="Normal 12 7 3 3" xfId="5604"/>
    <cellStyle name="Normal 12 7 3 3 2" xfId="13324"/>
    <cellStyle name="Normal 12 7 3 4" xfId="7534"/>
    <cellStyle name="Normal 12 7 3 4 2" xfId="15254"/>
    <cellStyle name="Normal 12 7 3 5" xfId="9464"/>
    <cellStyle name="Normal 12 7 4" xfId="2620"/>
    <cellStyle name="Normal 12 7 4 2" xfId="10430"/>
    <cellStyle name="Normal 12 7 5" xfId="4640"/>
    <cellStyle name="Normal 12 7 5 2" xfId="12360"/>
    <cellStyle name="Normal 12 7 6" xfId="6570"/>
    <cellStyle name="Normal 12 7 6 2" xfId="14290"/>
    <cellStyle name="Normal 12 7 7" xfId="8500"/>
    <cellStyle name="Normal 12 8" xfId="810"/>
    <cellStyle name="Normal 12 8 2" xfId="1812"/>
    <cellStyle name="Normal 12 8 2 2" xfId="3745"/>
    <cellStyle name="Normal 12 8 2 2 2" xfId="11555"/>
    <cellStyle name="Normal 12 8 2 3" xfId="5765"/>
    <cellStyle name="Normal 12 8 2 3 2" xfId="13485"/>
    <cellStyle name="Normal 12 8 2 4" xfId="7695"/>
    <cellStyle name="Normal 12 8 2 4 2" xfId="15415"/>
    <cellStyle name="Normal 12 8 2 5" xfId="9625"/>
    <cellStyle name="Normal 12 8 3" xfId="2781"/>
    <cellStyle name="Normal 12 8 3 2" xfId="10591"/>
    <cellStyle name="Normal 12 8 4" xfId="4801"/>
    <cellStyle name="Normal 12 8 4 2" xfId="12521"/>
    <cellStyle name="Normal 12 8 5" xfId="6731"/>
    <cellStyle name="Normal 12 8 5 2" xfId="14451"/>
    <cellStyle name="Normal 12 8 6" xfId="8661"/>
    <cellStyle name="Normal 12 9" xfId="1330"/>
    <cellStyle name="Normal 12 9 2" xfId="3263"/>
    <cellStyle name="Normal 12 9 2 2" xfId="11073"/>
    <cellStyle name="Normal 12 9 3" xfId="5283"/>
    <cellStyle name="Normal 12 9 3 2" xfId="13003"/>
    <cellStyle name="Normal 12 9 4" xfId="7213"/>
    <cellStyle name="Normal 12 9 4 2" xfId="14933"/>
    <cellStyle name="Normal 12 9 5" xfId="9143"/>
    <cellStyle name="Normal 13" xfId="177"/>
    <cellStyle name="Normal 13 10" xfId="4320"/>
    <cellStyle name="Normal 13 10 2" xfId="12040"/>
    <cellStyle name="Normal 13 11" xfId="6250"/>
    <cellStyle name="Normal 13 11 2" xfId="13970"/>
    <cellStyle name="Normal 13 12" xfId="8180"/>
    <cellStyle name="Normal 13 2" xfId="252"/>
    <cellStyle name="Normal 13 2 10" xfId="6270"/>
    <cellStyle name="Normal 13 2 10 2" xfId="13990"/>
    <cellStyle name="Normal 13 2 11" xfId="8200"/>
    <cellStyle name="Normal 13 2 2" xfId="337"/>
    <cellStyle name="Normal 13 2 2 10" xfId="8240"/>
    <cellStyle name="Normal 13 2 2 2" xfId="417"/>
    <cellStyle name="Normal 13 2 2 2 2" xfId="577"/>
    <cellStyle name="Normal 13 2 2 2 2 2" xfId="1125"/>
    <cellStyle name="Normal 13 2 2 2 2 2 2" xfId="2113"/>
    <cellStyle name="Normal 13 2 2 2 2 2 2 2" xfId="4046"/>
    <cellStyle name="Normal 13 2 2 2 2 2 2 2 2" xfId="11856"/>
    <cellStyle name="Normal 13 2 2 2 2 2 2 3" xfId="6066"/>
    <cellStyle name="Normal 13 2 2 2 2 2 2 3 2" xfId="13786"/>
    <cellStyle name="Normal 13 2 2 2 2 2 2 4" xfId="7996"/>
    <cellStyle name="Normal 13 2 2 2 2 2 2 4 2" xfId="15716"/>
    <cellStyle name="Normal 13 2 2 2 2 2 2 5" xfId="9926"/>
    <cellStyle name="Normal 13 2 2 2 2 2 3" xfId="3082"/>
    <cellStyle name="Normal 13 2 2 2 2 2 3 2" xfId="10892"/>
    <cellStyle name="Normal 13 2 2 2 2 2 4" xfId="5102"/>
    <cellStyle name="Normal 13 2 2 2 2 2 4 2" xfId="12822"/>
    <cellStyle name="Normal 13 2 2 2 2 2 5" xfId="7032"/>
    <cellStyle name="Normal 13 2 2 2 2 2 5 2" xfId="14752"/>
    <cellStyle name="Normal 13 2 2 2 2 2 6" xfId="8962"/>
    <cellStyle name="Normal 13 2 2 2 2 3" xfId="1631"/>
    <cellStyle name="Normal 13 2 2 2 2 3 2" xfId="3564"/>
    <cellStyle name="Normal 13 2 2 2 2 3 2 2" xfId="11374"/>
    <cellStyle name="Normal 13 2 2 2 2 3 3" xfId="5584"/>
    <cellStyle name="Normal 13 2 2 2 2 3 3 2" xfId="13304"/>
    <cellStyle name="Normal 13 2 2 2 2 3 4" xfId="7514"/>
    <cellStyle name="Normal 13 2 2 2 2 3 4 2" xfId="15234"/>
    <cellStyle name="Normal 13 2 2 2 2 3 5" xfId="9444"/>
    <cellStyle name="Normal 13 2 2 2 2 4" xfId="2600"/>
    <cellStyle name="Normal 13 2 2 2 2 4 2" xfId="10410"/>
    <cellStyle name="Normal 13 2 2 2 2 5" xfId="4620"/>
    <cellStyle name="Normal 13 2 2 2 2 5 2" xfId="12340"/>
    <cellStyle name="Normal 13 2 2 2 2 6" xfId="6550"/>
    <cellStyle name="Normal 13 2 2 2 2 6 2" xfId="14270"/>
    <cellStyle name="Normal 13 2 2 2 2 7" xfId="8480"/>
    <cellStyle name="Normal 13 2 2 2 3" xfId="739"/>
    <cellStyle name="Normal 13 2 2 2 3 2" xfId="1286"/>
    <cellStyle name="Normal 13 2 2 2 3 2 2" xfId="2273"/>
    <cellStyle name="Normal 13 2 2 2 3 2 2 2" xfId="4206"/>
    <cellStyle name="Normal 13 2 2 2 3 2 2 2 2" xfId="12016"/>
    <cellStyle name="Normal 13 2 2 2 3 2 2 3" xfId="6226"/>
    <cellStyle name="Normal 13 2 2 2 3 2 2 3 2" xfId="13946"/>
    <cellStyle name="Normal 13 2 2 2 3 2 2 4" xfId="8156"/>
    <cellStyle name="Normal 13 2 2 2 3 2 2 4 2" xfId="15876"/>
    <cellStyle name="Normal 13 2 2 2 3 2 2 5" xfId="10086"/>
    <cellStyle name="Normal 13 2 2 2 3 2 3" xfId="3243"/>
    <cellStyle name="Normal 13 2 2 2 3 2 3 2" xfId="11053"/>
    <cellStyle name="Normal 13 2 2 2 3 2 4" xfId="5263"/>
    <cellStyle name="Normal 13 2 2 2 3 2 4 2" xfId="12983"/>
    <cellStyle name="Normal 13 2 2 2 3 2 5" xfId="7193"/>
    <cellStyle name="Normal 13 2 2 2 3 2 5 2" xfId="14913"/>
    <cellStyle name="Normal 13 2 2 2 3 2 6" xfId="9123"/>
    <cellStyle name="Normal 13 2 2 2 3 3" xfId="1792"/>
    <cellStyle name="Normal 13 2 2 2 3 3 2" xfId="3725"/>
    <cellStyle name="Normal 13 2 2 2 3 3 2 2" xfId="11535"/>
    <cellStyle name="Normal 13 2 2 2 3 3 3" xfId="5745"/>
    <cellStyle name="Normal 13 2 2 2 3 3 3 2" xfId="13465"/>
    <cellStyle name="Normal 13 2 2 2 3 3 4" xfId="7675"/>
    <cellStyle name="Normal 13 2 2 2 3 3 4 2" xfId="15395"/>
    <cellStyle name="Normal 13 2 2 2 3 3 5" xfId="9605"/>
    <cellStyle name="Normal 13 2 2 2 3 4" xfId="2761"/>
    <cellStyle name="Normal 13 2 2 2 3 4 2" xfId="10571"/>
    <cellStyle name="Normal 13 2 2 2 3 5" xfId="4781"/>
    <cellStyle name="Normal 13 2 2 2 3 5 2" xfId="12501"/>
    <cellStyle name="Normal 13 2 2 2 3 6" xfId="6711"/>
    <cellStyle name="Normal 13 2 2 2 3 6 2" xfId="14431"/>
    <cellStyle name="Normal 13 2 2 2 3 7" xfId="8641"/>
    <cellStyle name="Normal 13 2 2 2 4" xfId="965"/>
    <cellStyle name="Normal 13 2 2 2 4 2" xfId="1953"/>
    <cellStyle name="Normal 13 2 2 2 4 2 2" xfId="3886"/>
    <cellStyle name="Normal 13 2 2 2 4 2 2 2" xfId="11696"/>
    <cellStyle name="Normal 13 2 2 2 4 2 3" xfId="5906"/>
    <cellStyle name="Normal 13 2 2 2 4 2 3 2" xfId="13626"/>
    <cellStyle name="Normal 13 2 2 2 4 2 4" xfId="7836"/>
    <cellStyle name="Normal 13 2 2 2 4 2 4 2" xfId="15556"/>
    <cellStyle name="Normal 13 2 2 2 4 2 5" xfId="9766"/>
    <cellStyle name="Normal 13 2 2 2 4 3" xfId="2922"/>
    <cellStyle name="Normal 13 2 2 2 4 3 2" xfId="10732"/>
    <cellStyle name="Normal 13 2 2 2 4 4" xfId="4942"/>
    <cellStyle name="Normal 13 2 2 2 4 4 2" xfId="12662"/>
    <cellStyle name="Normal 13 2 2 2 4 5" xfId="6872"/>
    <cellStyle name="Normal 13 2 2 2 4 5 2" xfId="14592"/>
    <cellStyle name="Normal 13 2 2 2 4 6" xfId="8802"/>
    <cellStyle name="Normal 13 2 2 2 5" xfId="1471"/>
    <cellStyle name="Normal 13 2 2 2 5 2" xfId="3404"/>
    <cellStyle name="Normal 13 2 2 2 5 2 2" xfId="11214"/>
    <cellStyle name="Normal 13 2 2 2 5 3" xfId="5424"/>
    <cellStyle name="Normal 13 2 2 2 5 3 2" xfId="13144"/>
    <cellStyle name="Normal 13 2 2 2 5 4" xfId="7354"/>
    <cellStyle name="Normal 13 2 2 2 5 4 2" xfId="15074"/>
    <cellStyle name="Normal 13 2 2 2 5 5" xfId="9284"/>
    <cellStyle name="Normal 13 2 2 2 6" xfId="2440"/>
    <cellStyle name="Normal 13 2 2 2 6 2" xfId="10250"/>
    <cellStyle name="Normal 13 2 2 2 7" xfId="4460"/>
    <cellStyle name="Normal 13 2 2 2 7 2" xfId="12180"/>
    <cellStyle name="Normal 13 2 2 2 8" xfId="6390"/>
    <cellStyle name="Normal 13 2 2 2 8 2" xfId="14110"/>
    <cellStyle name="Normal 13 2 2 2 9" xfId="8320"/>
    <cellStyle name="Normal 13 2 2 3" xfId="497"/>
    <cellStyle name="Normal 13 2 2 3 2" xfId="1045"/>
    <cellStyle name="Normal 13 2 2 3 2 2" xfId="2033"/>
    <cellStyle name="Normal 13 2 2 3 2 2 2" xfId="3966"/>
    <cellStyle name="Normal 13 2 2 3 2 2 2 2" xfId="11776"/>
    <cellStyle name="Normal 13 2 2 3 2 2 3" xfId="5986"/>
    <cellStyle name="Normal 13 2 2 3 2 2 3 2" xfId="13706"/>
    <cellStyle name="Normal 13 2 2 3 2 2 4" xfId="7916"/>
    <cellStyle name="Normal 13 2 2 3 2 2 4 2" xfId="15636"/>
    <cellStyle name="Normal 13 2 2 3 2 2 5" xfId="9846"/>
    <cellStyle name="Normal 13 2 2 3 2 3" xfId="3002"/>
    <cellStyle name="Normal 13 2 2 3 2 3 2" xfId="10812"/>
    <cellStyle name="Normal 13 2 2 3 2 4" xfId="5022"/>
    <cellStyle name="Normal 13 2 2 3 2 4 2" xfId="12742"/>
    <cellStyle name="Normal 13 2 2 3 2 5" xfId="6952"/>
    <cellStyle name="Normal 13 2 2 3 2 5 2" xfId="14672"/>
    <cellStyle name="Normal 13 2 2 3 2 6" xfId="8882"/>
    <cellStyle name="Normal 13 2 2 3 3" xfId="1551"/>
    <cellStyle name="Normal 13 2 2 3 3 2" xfId="3484"/>
    <cellStyle name="Normal 13 2 2 3 3 2 2" xfId="11294"/>
    <cellStyle name="Normal 13 2 2 3 3 3" xfId="5504"/>
    <cellStyle name="Normal 13 2 2 3 3 3 2" xfId="13224"/>
    <cellStyle name="Normal 13 2 2 3 3 4" xfId="7434"/>
    <cellStyle name="Normal 13 2 2 3 3 4 2" xfId="15154"/>
    <cellStyle name="Normal 13 2 2 3 3 5" xfId="9364"/>
    <cellStyle name="Normal 13 2 2 3 4" xfId="2520"/>
    <cellStyle name="Normal 13 2 2 3 4 2" xfId="10330"/>
    <cellStyle name="Normal 13 2 2 3 5" xfId="4540"/>
    <cellStyle name="Normal 13 2 2 3 5 2" xfId="12260"/>
    <cellStyle name="Normal 13 2 2 3 6" xfId="6470"/>
    <cellStyle name="Normal 13 2 2 3 6 2" xfId="14190"/>
    <cellStyle name="Normal 13 2 2 3 7" xfId="8400"/>
    <cellStyle name="Normal 13 2 2 4" xfId="659"/>
    <cellStyle name="Normal 13 2 2 4 2" xfId="1206"/>
    <cellStyle name="Normal 13 2 2 4 2 2" xfId="2193"/>
    <cellStyle name="Normal 13 2 2 4 2 2 2" xfId="4126"/>
    <cellStyle name="Normal 13 2 2 4 2 2 2 2" xfId="11936"/>
    <cellStyle name="Normal 13 2 2 4 2 2 3" xfId="6146"/>
    <cellStyle name="Normal 13 2 2 4 2 2 3 2" xfId="13866"/>
    <cellStyle name="Normal 13 2 2 4 2 2 4" xfId="8076"/>
    <cellStyle name="Normal 13 2 2 4 2 2 4 2" xfId="15796"/>
    <cellStyle name="Normal 13 2 2 4 2 2 5" xfId="10006"/>
    <cellStyle name="Normal 13 2 2 4 2 3" xfId="3163"/>
    <cellStyle name="Normal 13 2 2 4 2 3 2" xfId="10973"/>
    <cellStyle name="Normal 13 2 2 4 2 4" xfId="5183"/>
    <cellStyle name="Normal 13 2 2 4 2 4 2" xfId="12903"/>
    <cellStyle name="Normal 13 2 2 4 2 5" xfId="7113"/>
    <cellStyle name="Normal 13 2 2 4 2 5 2" xfId="14833"/>
    <cellStyle name="Normal 13 2 2 4 2 6" xfId="9043"/>
    <cellStyle name="Normal 13 2 2 4 3" xfId="1712"/>
    <cellStyle name="Normal 13 2 2 4 3 2" xfId="3645"/>
    <cellStyle name="Normal 13 2 2 4 3 2 2" xfId="11455"/>
    <cellStyle name="Normal 13 2 2 4 3 3" xfId="5665"/>
    <cellStyle name="Normal 13 2 2 4 3 3 2" xfId="13385"/>
    <cellStyle name="Normal 13 2 2 4 3 4" xfId="7595"/>
    <cellStyle name="Normal 13 2 2 4 3 4 2" xfId="15315"/>
    <cellStyle name="Normal 13 2 2 4 3 5" xfId="9525"/>
    <cellStyle name="Normal 13 2 2 4 4" xfId="2681"/>
    <cellStyle name="Normal 13 2 2 4 4 2" xfId="10491"/>
    <cellStyle name="Normal 13 2 2 4 5" xfId="4701"/>
    <cellStyle name="Normal 13 2 2 4 5 2" xfId="12421"/>
    <cellStyle name="Normal 13 2 2 4 6" xfId="6631"/>
    <cellStyle name="Normal 13 2 2 4 6 2" xfId="14351"/>
    <cellStyle name="Normal 13 2 2 4 7" xfId="8561"/>
    <cellStyle name="Normal 13 2 2 5" xfId="885"/>
    <cellStyle name="Normal 13 2 2 5 2" xfId="1873"/>
    <cellStyle name="Normal 13 2 2 5 2 2" xfId="3806"/>
    <cellStyle name="Normal 13 2 2 5 2 2 2" xfId="11616"/>
    <cellStyle name="Normal 13 2 2 5 2 3" xfId="5826"/>
    <cellStyle name="Normal 13 2 2 5 2 3 2" xfId="13546"/>
    <cellStyle name="Normal 13 2 2 5 2 4" xfId="7756"/>
    <cellStyle name="Normal 13 2 2 5 2 4 2" xfId="15476"/>
    <cellStyle name="Normal 13 2 2 5 2 5" xfId="9686"/>
    <cellStyle name="Normal 13 2 2 5 3" xfId="2842"/>
    <cellStyle name="Normal 13 2 2 5 3 2" xfId="10652"/>
    <cellStyle name="Normal 13 2 2 5 4" xfId="4862"/>
    <cellStyle name="Normal 13 2 2 5 4 2" xfId="12582"/>
    <cellStyle name="Normal 13 2 2 5 5" xfId="6792"/>
    <cellStyle name="Normal 13 2 2 5 5 2" xfId="14512"/>
    <cellStyle name="Normal 13 2 2 5 6" xfId="8722"/>
    <cellStyle name="Normal 13 2 2 6" xfId="1391"/>
    <cellStyle name="Normal 13 2 2 6 2" xfId="3324"/>
    <cellStyle name="Normal 13 2 2 6 2 2" xfId="11134"/>
    <cellStyle name="Normal 13 2 2 6 3" xfId="5344"/>
    <cellStyle name="Normal 13 2 2 6 3 2" xfId="13064"/>
    <cellStyle name="Normal 13 2 2 6 4" xfId="7274"/>
    <cellStyle name="Normal 13 2 2 6 4 2" xfId="14994"/>
    <cellStyle name="Normal 13 2 2 6 5" xfId="9204"/>
    <cellStyle name="Normal 13 2 2 7" xfId="2360"/>
    <cellStyle name="Normal 13 2 2 7 2" xfId="10170"/>
    <cellStyle name="Normal 13 2 2 8" xfId="4380"/>
    <cellStyle name="Normal 13 2 2 8 2" xfId="12100"/>
    <cellStyle name="Normal 13 2 2 9" xfId="6310"/>
    <cellStyle name="Normal 13 2 2 9 2" xfId="14030"/>
    <cellStyle name="Normal 13 2 3" xfId="377"/>
    <cellStyle name="Normal 13 2 3 2" xfId="537"/>
    <cellStyle name="Normal 13 2 3 2 2" xfId="1085"/>
    <cellStyle name="Normal 13 2 3 2 2 2" xfId="2073"/>
    <cellStyle name="Normal 13 2 3 2 2 2 2" xfId="4006"/>
    <cellStyle name="Normal 13 2 3 2 2 2 2 2" xfId="11816"/>
    <cellStyle name="Normal 13 2 3 2 2 2 3" xfId="6026"/>
    <cellStyle name="Normal 13 2 3 2 2 2 3 2" xfId="13746"/>
    <cellStyle name="Normal 13 2 3 2 2 2 4" xfId="7956"/>
    <cellStyle name="Normal 13 2 3 2 2 2 4 2" xfId="15676"/>
    <cellStyle name="Normal 13 2 3 2 2 2 5" xfId="9886"/>
    <cellStyle name="Normal 13 2 3 2 2 3" xfId="3042"/>
    <cellStyle name="Normal 13 2 3 2 2 3 2" xfId="10852"/>
    <cellStyle name="Normal 13 2 3 2 2 4" xfId="5062"/>
    <cellStyle name="Normal 13 2 3 2 2 4 2" xfId="12782"/>
    <cellStyle name="Normal 13 2 3 2 2 5" xfId="6992"/>
    <cellStyle name="Normal 13 2 3 2 2 5 2" xfId="14712"/>
    <cellStyle name="Normal 13 2 3 2 2 6" xfId="8922"/>
    <cellStyle name="Normal 13 2 3 2 3" xfId="1591"/>
    <cellStyle name="Normal 13 2 3 2 3 2" xfId="3524"/>
    <cellStyle name="Normal 13 2 3 2 3 2 2" xfId="11334"/>
    <cellStyle name="Normal 13 2 3 2 3 3" xfId="5544"/>
    <cellStyle name="Normal 13 2 3 2 3 3 2" xfId="13264"/>
    <cellStyle name="Normal 13 2 3 2 3 4" xfId="7474"/>
    <cellStyle name="Normal 13 2 3 2 3 4 2" xfId="15194"/>
    <cellStyle name="Normal 13 2 3 2 3 5" xfId="9404"/>
    <cellStyle name="Normal 13 2 3 2 4" xfId="2560"/>
    <cellStyle name="Normal 13 2 3 2 4 2" xfId="10370"/>
    <cellStyle name="Normal 13 2 3 2 5" xfId="4580"/>
    <cellStyle name="Normal 13 2 3 2 5 2" xfId="12300"/>
    <cellStyle name="Normal 13 2 3 2 6" xfId="6510"/>
    <cellStyle name="Normal 13 2 3 2 6 2" xfId="14230"/>
    <cellStyle name="Normal 13 2 3 2 7" xfId="8440"/>
    <cellStyle name="Normal 13 2 3 3" xfId="699"/>
    <cellStyle name="Normal 13 2 3 3 2" xfId="1246"/>
    <cellStyle name="Normal 13 2 3 3 2 2" xfId="2233"/>
    <cellStyle name="Normal 13 2 3 3 2 2 2" xfId="4166"/>
    <cellStyle name="Normal 13 2 3 3 2 2 2 2" xfId="11976"/>
    <cellStyle name="Normal 13 2 3 3 2 2 3" xfId="6186"/>
    <cellStyle name="Normal 13 2 3 3 2 2 3 2" xfId="13906"/>
    <cellStyle name="Normal 13 2 3 3 2 2 4" xfId="8116"/>
    <cellStyle name="Normal 13 2 3 3 2 2 4 2" xfId="15836"/>
    <cellStyle name="Normal 13 2 3 3 2 2 5" xfId="10046"/>
    <cellStyle name="Normal 13 2 3 3 2 3" xfId="3203"/>
    <cellStyle name="Normal 13 2 3 3 2 3 2" xfId="11013"/>
    <cellStyle name="Normal 13 2 3 3 2 4" xfId="5223"/>
    <cellStyle name="Normal 13 2 3 3 2 4 2" xfId="12943"/>
    <cellStyle name="Normal 13 2 3 3 2 5" xfId="7153"/>
    <cellStyle name="Normal 13 2 3 3 2 5 2" xfId="14873"/>
    <cellStyle name="Normal 13 2 3 3 2 6" xfId="9083"/>
    <cellStyle name="Normal 13 2 3 3 3" xfId="1752"/>
    <cellStyle name="Normal 13 2 3 3 3 2" xfId="3685"/>
    <cellStyle name="Normal 13 2 3 3 3 2 2" xfId="11495"/>
    <cellStyle name="Normal 13 2 3 3 3 3" xfId="5705"/>
    <cellStyle name="Normal 13 2 3 3 3 3 2" xfId="13425"/>
    <cellStyle name="Normal 13 2 3 3 3 4" xfId="7635"/>
    <cellStyle name="Normal 13 2 3 3 3 4 2" xfId="15355"/>
    <cellStyle name="Normal 13 2 3 3 3 5" xfId="9565"/>
    <cellStyle name="Normal 13 2 3 3 4" xfId="2721"/>
    <cellStyle name="Normal 13 2 3 3 4 2" xfId="10531"/>
    <cellStyle name="Normal 13 2 3 3 5" xfId="4741"/>
    <cellStyle name="Normal 13 2 3 3 5 2" xfId="12461"/>
    <cellStyle name="Normal 13 2 3 3 6" xfId="6671"/>
    <cellStyle name="Normal 13 2 3 3 6 2" xfId="14391"/>
    <cellStyle name="Normal 13 2 3 3 7" xfId="8601"/>
    <cellStyle name="Normal 13 2 3 4" xfId="925"/>
    <cellStyle name="Normal 13 2 3 4 2" xfId="1913"/>
    <cellStyle name="Normal 13 2 3 4 2 2" xfId="3846"/>
    <cellStyle name="Normal 13 2 3 4 2 2 2" xfId="11656"/>
    <cellStyle name="Normal 13 2 3 4 2 3" xfId="5866"/>
    <cellStyle name="Normal 13 2 3 4 2 3 2" xfId="13586"/>
    <cellStyle name="Normal 13 2 3 4 2 4" xfId="7796"/>
    <cellStyle name="Normal 13 2 3 4 2 4 2" xfId="15516"/>
    <cellStyle name="Normal 13 2 3 4 2 5" xfId="9726"/>
    <cellStyle name="Normal 13 2 3 4 3" xfId="2882"/>
    <cellStyle name="Normal 13 2 3 4 3 2" xfId="10692"/>
    <cellStyle name="Normal 13 2 3 4 4" xfId="4902"/>
    <cellStyle name="Normal 13 2 3 4 4 2" xfId="12622"/>
    <cellStyle name="Normal 13 2 3 4 5" xfId="6832"/>
    <cellStyle name="Normal 13 2 3 4 5 2" xfId="14552"/>
    <cellStyle name="Normal 13 2 3 4 6" xfId="8762"/>
    <cellStyle name="Normal 13 2 3 5" xfId="1431"/>
    <cellStyle name="Normal 13 2 3 5 2" xfId="3364"/>
    <cellStyle name="Normal 13 2 3 5 2 2" xfId="11174"/>
    <cellStyle name="Normal 13 2 3 5 3" xfId="5384"/>
    <cellStyle name="Normal 13 2 3 5 3 2" xfId="13104"/>
    <cellStyle name="Normal 13 2 3 5 4" xfId="7314"/>
    <cellStyle name="Normal 13 2 3 5 4 2" xfId="15034"/>
    <cellStyle name="Normal 13 2 3 5 5" xfId="9244"/>
    <cellStyle name="Normal 13 2 3 6" xfId="2400"/>
    <cellStyle name="Normal 13 2 3 6 2" xfId="10210"/>
    <cellStyle name="Normal 13 2 3 7" xfId="4420"/>
    <cellStyle name="Normal 13 2 3 7 2" xfId="12140"/>
    <cellStyle name="Normal 13 2 3 8" xfId="6350"/>
    <cellStyle name="Normal 13 2 3 8 2" xfId="14070"/>
    <cellStyle name="Normal 13 2 3 9" xfId="8280"/>
    <cellStyle name="Normal 13 2 4" xfId="457"/>
    <cellStyle name="Normal 13 2 4 2" xfId="1005"/>
    <cellStyle name="Normal 13 2 4 2 2" xfId="1993"/>
    <cellStyle name="Normal 13 2 4 2 2 2" xfId="3926"/>
    <cellStyle name="Normal 13 2 4 2 2 2 2" xfId="11736"/>
    <cellStyle name="Normal 13 2 4 2 2 3" xfId="5946"/>
    <cellStyle name="Normal 13 2 4 2 2 3 2" xfId="13666"/>
    <cellStyle name="Normal 13 2 4 2 2 4" xfId="7876"/>
    <cellStyle name="Normal 13 2 4 2 2 4 2" xfId="15596"/>
    <cellStyle name="Normal 13 2 4 2 2 5" xfId="9806"/>
    <cellStyle name="Normal 13 2 4 2 3" xfId="2962"/>
    <cellStyle name="Normal 13 2 4 2 3 2" xfId="10772"/>
    <cellStyle name="Normal 13 2 4 2 4" xfId="4982"/>
    <cellStyle name="Normal 13 2 4 2 4 2" xfId="12702"/>
    <cellStyle name="Normal 13 2 4 2 5" xfId="6912"/>
    <cellStyle name="Normal 13 2 4 2 5 2" xfId="14632"/>
    <cellStyle name="Normal 13 2 4 2 6" xfId="8842"/>
    <cellStyle name="Normal 13 2 4 3" xfId="1511"/>
    <cellStyle name="Normal 13 2 4 3 2" xfId="3444"/>
    <cellStyle name="Normal 13 2 4 3 2 2" xfId="11254"/>
    <cellStyle name="Normal 13 2 4 3 3" xfId="5464"/>
    <cellStyle name="Normal 13 2 4 3 3 2" xfId="13184"/>
    <cellStyle name="Normal 13 2 4 3 4" xfId="7394"/>
    <cellStyle name="Normal 13 2 4 3 4 2" xfId="15114"/>
    <cellStyle name="Normal 13 2 4 3 5" xfId="9324"/>
    <cellStyle name="Normal 13 2 4 4" xfId="2480"/>
    <cellStyle name="Normal 13 2 4 4 2" xfId="10290"/>
    <cellStyle name="Normal 13 2 4 5" xfId="4500"/>
    <cellStyle name="Normal 13 2 4 5 2" xfId="12220"/>
    <cellStyle name="Normal 13 2 4 6" xfId="6430"/>
    <cellStyle name="Normal 13 2 4 6 2" xfId="14150"/>
    <cellStyle name="Normal 13 2 4 7" xfId="8360"/>
    <cellStyle name="Normal 13 2 5" xfId="619"/>
    <cellStyle name="Normal 13 2 5 2" xfId="1166"/>
    <cellStyle name="Normal 13 2 5 2 2" xfId="2153"/>
    <cellStyle name="Normal 13 2 5 2 2 2" xfId="4086"/>
    <cellStyle name="Normal 13 2 5 2 2 2 2" xfId="11896"/>
    <cellStyle name="Normal 13 2 5 2 2 3" xfId="6106"/>
    <cellStyle name="Normal 13 2 5 2 2 3 2" xfId="13826"/>
    <cellStyle name="Normal 13 2 5 2 2 4" xfId="8036"/>
    <cellStyle name="Normal 13 2 5 2 2 4 2" xfId="15756"/>
    <cellStyle name="Normal 13 2 5 2 2 5" xfId="9966"/>
    <cellStyle name="Normal 13 2 5 2 3" xfId="3123"/>
    <cellStyle name="Normal 13 2 5 2 3 2" xfId="10933"/>
    <cellStyle name="Normal 13 2 5 2 4" xfId="5143"/>
    <cellStyle name="Normal 13 2 5 2 4 2" xfId="12863"/>
    <cellStyle name="Normal 13 2 5 2 5" xfId="7073"/>
    <cellStyle name="Normal 13 2 5 2 5 2" xfId="14793"/>
    <cellStyle name="Normal 13 2 5 2 6" xfId="9003"/>
    <cellStyle name="Normal 13 2 5 3" xfId="1672"/>
    <cellStyle name="Normal 13 2 5 3 2" xfId="3605"/>
    <cellStyle name="Normal 13 2 5 3 2 2" xfId="11415"/>
    <cellStyle name="Normal 13 2 5 3 3" xfId="5625"/>
    <cellStyle name="Normal 13 2 5 3 3 2" xfId="13345"/>
    <cellStyle name="Normal 13 2 5 3 4" xfId="7555"/>
    <cellStyle name="Normal 13 2 5 3 4 2" xfId="15275"/>
    <cellStyle name="Normal 13 2 5 3 5" xfId="9485"/>
    <cellStyle name="Normal 13 2 5 4" xfId="2641"/>
    <cellStyle name="Normal 13 2 5 4 2" xfId="10451"/>
    <cellStyle name="Normal 13 2 5 5" xfId="4661"/>
    <cellStyle name="Normal 13 2 5 5 2" xfId="12381"/>
    <cellStyle name="Normal 13 2 5 6" xfId="6591"/>
    <cellStyle name="Normal 13 2 5 6 2" xfId="14311"/>
    <cellStyle name="Normal 13 2 5 7" xfId="8521"/>
    <cellStyle name="Normal 13 2 6" xfId="837"/>
    <cellStyle name="Normal 13 2 6 2" xfId="1833"/>
    <cellStyle name="Normal 13 2 6 2 2" xfId="3766"/>
    <cellStyle name="Normal 13 2 6 2 2 2" xfId="11576"/>
    <cellStyle name="Normal 13 2 6 2 3" xfId="5786"/>
    <cellStyle name="Normal 13 2 6 2 3 2" xfId="13506"/>
    <cellStyle name="Normal 13 2 6 2 4" xfId="7716"/>
    <cellStyle name="Normal 13 2 6 2 4 2" xfId="15436"/>
    <cellStyle name="Normal 13 2 6 2 5" xfId="9646"/>
    <cellStyle name="Normal 13 2 6 3" xfId="2802"/>
    <cellStyle name="Normal 13 2 6 3 2" xfId="10612"/>
    <cellStyle name="Normal 13 2 6 4" xfId="4822"/>
    <cellStyle name="Normal 13 2 6 4 2" xfId="12542"/>
    <cellStyle name="Normal 13 2 6 5" xfId="6752"/>
    <cellStyle name="Normal 13 2 6 5 2" xfId="14472"/>
    <cellStyle name="Normal 13 2 6 6" xfId="8682"/>
    <cellStyle name="Normal 13 2 7" xfId="1351"/>
    <cellStyle name="Normal 13 2 7 2" xfId="3284"/>
    <cellStyle name="Normal 13 2 7 2 2" xfId="11094"/>
    <cellStyle name="Normal 13 2 7 3" xfId="5304"/>
    <cellStyle name="Normal 13 2 7 3 2" xfId="13024"/>
    <cellStyle name="Normal 13 2 7 4" xfId="7234"/>
    <cellStyle name="Normal 13 2 7 4 2" xfId="14954"/>
    <cellStyle name="Normal 13 2 7 5" xfId="9164"/>
    <cellStyle name="Normal 13 2 8" xfId="2320"/>
    <cellStyle name="Normal 13 2 8 2" xfId="10130"/>
    <cellStyle name="Normal 13 2 9" xfId="4340"/>
    <cellStyle name="Normal 13 2 9 2" xfId="12060"/>
    <cellStyle name="Normal 13 3" xfId="317"/>
    <cellStyle name="Normal 13 3 10" xfId="8220"/>
    <cellStyle name="Normal 13 3 2" xfId="397"/>
    <cellStyle name="Normal 13 3 2 2" xfId="557"/>
    <cellStyle name="Normal 13 3 2 2 2" xfId="1105"/>
    <cellStyle name="Normal 13 3 2 2 2 2" xfId="2093"/>
    <cellStyle name="Normal 13 3 2 2 2 2 2" xfId="4026"/>
    <cellStyle name="Normal 13 3 2 2 2 2 2 2" xfId="11836"/>
    <cellStyle name="Normal 13 3 2 2 2 2 3" xfId="6046"/>
    <cellStyle name="Normal 13 3 2 2 2 2 3 2" xfId="13766"/>
    <cellStyle name="Normal 13 3 2 2 2 2 4" xfId="7976"/>
    <cellStyle name="Normal 13 3 2 2 2 2 4 2" xfId="15696"/>
    <cellStyle name="Normal 13 3 2 2 2 2 5" xfId="9906"/>
    <cellStyle name="Normal 13 3 2 2 2 3" xfId="3062"/>
    <cellStyle name="Normal 13 3 2 2 2 3 2" xfId="10872"/>
    <cellStyle name="Normal 13 3 2 2 2 4" xfId="5082"/>
    <cellStyle name="Normal 13 3 2 2 2 4 2" xfId="12802"/>
    <cellStyle name="Normal 13 3 2 2 2 5" xfId="7012"/>
    <cellStyle name="Normal 13 3 2 2 2 5 2" xfId="14732"/>
    <cellStyle name="Normal 13 3 2 2 2 6" xfId="8942"/>
    <cellStyle name="Normal 13 3 2 2 3" xfId="1611"/>
    <cellStyle name="Normal 13 3 2 2 3 2" xfId="3544"/>
    <cellStyle name="Normal 13 3 2 2 3 2 2" xfId="11354"/>
    <cellStyle name="Normal 13 3 2 2 3 3" xfId="5564"/>
    <cellStyle name="Normal 13 3 2 2 3 3 2" xfId="13284"/>
    <cellStyle name="Normal 13 3 2 2 3 4" xfId="7494"/>
    <cellStyle name="Normal 13 3 2 2 3 4 2" xfId="15214"/>
    <cellStyle name="Normal 13 3 2 2 3 5" xfId="9424"/>
    <cellStyle name="Normal 13 3 2 2 4" xfId="2580"/>
    <cellStyle name="Normal 13 3 2 2 4 2" xfId="10390"/>
    <cellStyle name="Normal 13 3 2 2 5" xfId="4600"/>
    <cellStyle name="Normal 13 3 2 2 5 2" xfId="12320"/>
    <cellStyle name="Normal 13 3 2 2 6" xfId="6530"/>
    <cellStyle name="Normal 13 3 2 2 6 2" xfId="14250"/>
    <cellStyle name="Normal 13 3 2 2 7" xfId="8460"/>
    <cellStyle name="Normal 13 3 2 3" xfId="719"/>
    <cellStyle name="Normal 13 3 2 3 2" xfId="1266"/>
    <cellStyle name="Normal 13 3 2 3 2 2" xfId="2253"/>
    <cellStyle name="Normal 13 3 2 3 2 2 2" xfId="4186"/>
    <cellStyle name="Normal 13 3 2 3 2 2 2 2" xfId="11996"/>
    <cellStyle name="Normal 13 3 2 3 2 2 3" xfId="6206"/>
    <cellStyle name="Normal 13 3 2 3 2 2 3 2" xfId="13926"/>
    <cellStyle name="Normal 13 3 2 3 2 2 4" xfId="8136"/>
    <cellStyle name="Normal 13 3 2 3 2 2 4 2" xfId="15856"/>
    <cellStyle name="Normal 13 3 2 3 2 2 5" xfId="10066"/>
    <cellStyle name="Normal 13 3 2 3 2 3" xfId="3223"/>
    <cellStyle name="Normal 13 3 2 3 2 3 2" xfId="11033"/>
    <cellStyle name="Normal 13 3 2 3 2 4" xfId="5243"/>
    <cellStyle name="Normal 13 3 2 3 2 4 2" xfId="12963"/>
    <cellStyle name="Normal 13 3 2 3 2 5" xfId="7173"/>
    <cellStyle name="Normal 13 3 2 3 2 5 2" xfId="14893"/>
    <cellStyle name="Normal 13 3 2 3 2 6" xfId="9103"/>
    <cellStyle name="Normal 13 3 2 3 3" xfId="1772"/>
    <cellStyle name="Normal 13 3 2 3 3 2" xfId="3705"/>
    <cellStyle name="Normal 13 3 2 3 3 2 2" xfId="11515"/>
    <cellStyle name="Normal 13 3 2 3 3 3" xfId="5725"/>
    <cellStyle name="Normal 13 3 2 3 3 3 2" xfId="13445"/>
    <cellStyle name="Normal 13 3 2 3 3 4" xfId="7655"/>
    <cellStyle name="Normal 13 3 2 3 3 4 2" xfId="15375"/>
    <cellStyle name="Normal 13 3 2 3 3 5" xfId="9585"/>
    <cellStyle name="Normal 13 3 2 3 4" xfId="2741"/>
    <cellStyle name="Normal 13 3 2 3 4 2" xfId="10551"/>
    <cellStyle name="Normal 13 3 2 3 5" xfId="4761"/>
    <cellStyle name="Normal 13 3 2 3 5 2" xfId="12481"/>
    <cellStyle name="Normal 13 3 2 3 6" xfId="6691"/>
    <cellStyle name="Normal 13 3 2 3 6 2" xfId="14411"/>
    <cellStyle name="Normal 13 3 2 3 7" xfId="8621"/>
    <cellStyle name="Normal 13 3 2 4" xfId="945"/>
    <cellStyle name="Normal 13 3 2 4 2" xfId="1933"/>
    <cellStyle name="Normal 13 3 2 4 2 2" xfId="3866"/>
    <cellStyle name="Normal 13 3 2 4 2 2 2" xfId="11676"/>
    <cellStyle name="Normal 13 3 2 4 2 3" xfId="5886"/>
    <cellStyle name="Normal 13 3 2 4 2 3 2" xfId="13606"/>
    <cellStyle name="Normal 13 3 2 4 2 4" xfId="7816"/>
    <cellStyle name="Normal 13 3 2 4 2 4 2" xfId="15536"/>
    <cellStyle name="Normal 13 3 2 4 2 5" xfId="9746"/>
    <cellStyle name="Normal 13 3 2 4 3" xfId="2902"/>
    <cellStyle name="Normal 13 3 2 4 3 2" xfId="10712"/>
    <cellStyle name="Normal 13 3 2 4 4" xfId="4922"/>
    <cellStyle name="Normal 13 3 2 4 4 2" xfId="12642"/>
    <cellStyle name="Normal 13 3 2 4 5" xfId="6852"/>
    <cellStyle name="Normal 13 3 2 4 5 2" xfId="14572"/>
    <cellStyle name="Normal 13 3 2 4 6" xfId="8782"/>
    <cellStyle name="Normal 13 3 2 5" xfId="1451"/>
    <cellStyle name="Normal 13 3 2 5 2" xfId="3384"/>
    <cellStyle name="Normal 13 3 2 5 2 2" xfId="11194"/>
    <cellStyle name="Normal 13 3 2 5 3" xfId="5404"/>
    <cellStyle name="Normal 13 3 2 5 3 2" xfId="13124"/>
    <cellStyle name="Normal 13 3 2 5 4" xfId="7334"/>
    <cellStyle name="Normal 13 3 2 5 4 2" xfId="15054"/>
    <cellStyle name="Normal 13 3 2 5 5" xfId="9264"/>
    <cellStyle name="Normal 13 3 2 6" xfId="2420"/>
    <cellStyle name="Normal 13 3 2 6 2" xfId="10230"/>
    <cellStyle name="Normal 13 3 2 7" xfId="4440"/>
    <cellStyle name="Normal 13 3 2 7 2" xfId="12160"/>
    <cellStyle name="Normal 13 3 2 8" xfId="6370"/>
    <cellStyle name="Normal 13 3 2 8 2" xfId="14090"/>
    <cellStyle name="Normal 13 3 2 9" xfId="8300"/>
    <cellStyle name="Normal 13 3 3" xfId="477"/>
    <cellStyle name="Normal 13 3 3 2" xfId="1025"/>
    <cellStyle name="Normal 13 3 3 2 2" xfId="2013"/>
    <cellStyle name="Normal 13 3 3 2 2 2" xfId="3946"/>
    <cellStyle name="Normal 13 3 3 2 2 2 2" xfId="11756"/>
    <cellStyle name="Normal 13 3 3 2 2 3" xfId="5966"/>
    <cellStyle name="Normal 13 3 3 2 2 3 2" xfId="13686"/>
    <cellStyle name="Normal 13 3 3 2 2 4" xfId="7896"/>
    <cellStyle name="Normal 13 3 3 2 2 4 2" xfId="15616"/>
    <cellStyle name="Normal 13 3 3 2 2 5" xfId="9826"/>
    <cellStyle name="Normal 13 3 3 2 3" xfId="2982"/>
    <cellStyle name="Normal 13 3 3 2 3 2" xfId="10792"/>
    <cellStyle name="Normal 13 3 3 2 4" xfId="5002"/>
    <cellStyle name="Normal 13 3 3 2 4 2" xfId="12722"/>
    <cellStyle name="Normal 13 3 3 2 5" xfId="6932"/>
    <cellStyle name="Normal 13 3 3 2 5 2" xfId="14652"/>
    <cellStyle name="Normal 13 3 3 2 6" xfId="8862"/>
    <cellStyle name="Normal 13 3 3 3" xfId="1531"/>
    <cellStyle name="Normal 13 3 3 3 2" xfId="3464"/>
    <cellStyle name="Normal 13 3 3 3 2 2" xfId="11274"/>
    <cellStyle name="Normal 13 3 3 3 3" xfId="5484"/>
    <cellStyle name="Normal 13 3 3 3 3 2" xfId="13204"/>
    <cellStyle name="Normal 13 3 3 3 4" xfId="7414"/>
    <cellStyle name="Normal 13 3 3 3 4 2" xfId="15134"/>
    <cellStyle name="Normal 13 3 3 3 5" xfId="9344"/>
    <cellStyle name="Normal 13 3 3 4" xfId="2500"/>
    <cellStyle name="Normal 13 3 3 4 2" xfId="10310"/>
    <cellStyle name="Normal 13 3 3 5" xfId="4520"/>
    <cellStyle name="Normal 13 3 3 5 2" xfId="12240"/>
    <cellStyle name="Normal 13 3 3 6" xfId="6450"/>
    <cellStyle name="Normal 13 3 3 6 2" xfId="14170"/>
    <cellStyle name="Normal 13 3 3 7" xfId="8380"/>
    <cellStyle name="Normal 13 3 4" xfId="639"/>
    <cellStyle name="Normal 13 3 4 2" xfId="1186"/>
    <cellStyle name="Normal 13 3 4 2 2" xfId="2173"/>
    <cellStyle name="Normal 13 3 4 2 2 2" xfId="4106"/>
    <cellStyle name="Normal 13 3 4 2 2 2 2" xfId="11916"/>
    <cellStyle name="Normal 13 3 4 2 2 3" xfId="6126"/>
    <cellStyle name="Normal 13 3 4 2 2 3 2" xfId="13846"/>
    <cellStyle name="Normal 13 3 4 2 2 4" xfId="8056"/>
    <cellStyle name="Normal 13 3 4 2 2 4 2" xfId="15776"/>
    <cellStyle name="Normal 13 3 4 2 2 5" xfId="9986"/>
    <cellStyle name="Normal 13 3 4 2 3" xfId="3143"/>
    <cellStyle name="Normal 13 3 4 2 3 2" xfId="10953"/>
    <cellStyle name="Normal 13 3 4 2 4" xfId="5163"/>
    <cellStyle name="Normal 13 3 4 2 4 2" xfId="12883"/>
    <cellStyle name="Normal 13 3 4 2 5" xfId="7093"/>
    <cellStyle name="Normal 13 3 4 2 5 2" xfId="14813"/>
    <cellStyle name="Normal 13 3 4 2 6" xfId="9023"/>
    <cellStyle name="Normal 13 3 4 3" xfId="1692"/>
    <cellStyle name="Normal 13 3 4 3 2" xfId="3625"/>
    <cellStyle name="Normal 13 3 4 3 2 2" xfId="11435"/>
    <cellStyle name="Normal 13 3 4 3 3" xfId="5645"/>
    <cellStyle name="Normal 13 3 4 3 3 2" xfId="13365"/>
    <cellStyle name="Normal 13 3 4 3 4" xfId="7575"/>
    <cellStyle name="Normal 13 3 4 3 4 2" xfId="15295"/>
    <cellStyle name="Normal 13 3 4 3 5" xfId="9505"/>
    <cellStyle name="Normal 13 3 4 4" xfId="2661"/>
    <cellStyle name="Normal 13 3 4 4 2" xfId="10471"/>
    <cellStyle name="Normal 13 3 4 5" xfId="4681"/>
    <cellStyle name="Normal 13 3 4 5 2" xfId="12401"/>
    <cellStyle name="Normal 13 3 4 6" xfId="6611"/>
    <cellStyle name="Normal 13 3 4 6 2" xfId="14331"/>
    <cellStyle name="Normal 13 3 4 7" xfId="8541"/>
    <cellStyle name="Normal 13 3 5" xfId="865"/>
    <cellStyle name="Normal 13 3 5 2" xfId="1853"/>
    <cellStyle name="Normal 13 3 5 2 2" xfId="3786"/>
    <cellStyle name="Normal 13 3 5 2 2 2" xfId="11596"/>
    <cellStyle name="Normal 13 3 5 2 3" xfId="5806"/>
    <cellStyle name="Normal 13 3 5 2 3 2" xfId="13526"/>
    <cellStyle name="Normal 13 3 5 2 4" xfId="7736"/>
    <cellStyle name="Normal 13 3 5 2 4 2" xfId="15456"/>
    <cellStyle name="Normal 13 3 5 2 5" xfId="9666"/>
    <cellStyle name="Normal 13 3 5 3" xfId="2822"/>
    <cellStyle name="Normal 13 3 5 3 2" xfId="10632"/>
    <cellStyle name="Normal 13 3 5 4" xfId="4842"/>
    <cellStyle name="Normal 13 3 5 4 2" xfId="12562"/>
    <cellStyle name="Normal 13 3 5 5" xfId="6772"/>
    <cellStyle name="Normal 13 3 5 5 2" xfId="14492"/>
    <cellStyle name="Normal 13 3 5 6" xfId="8702"/>
    <cellStyle name="Normal 13 3 6" xfId="1371"/>
    <cellStyle name="Normal 13 3 6 2" xfId="3304"/>
    <cellStyle name="Normal 13 3 6 2 2" xfId="11114"/>
    <cellStyle name="Normal 13 3 6 3" xfId="5324"/>
    <cellStyle name="Normal 13 3 6 3 2" xfId="13044"/>
    <cellStyle name="Normal 13 3 6 4" xfId="7254"/>
    <cellStyle name="Normal 13 3 6 4 2" xfId="14974"/>
    <cellStyle name="Normal 13 3 6 5" xfId="9184"/>
    <cellStyle name="Normal 13 3 7" xfId="2340"/>
    <cellStyle name="Normal 13 3 7 2" xfId="10150"/>
    <cellStyle name="Normal 13 3 8" xfId="4360"/>
    <cellStyle name="Normal 13 3 8 2" xfId="12080"/>
    <cellStyle name="Normal 13 3 9" xfId="6290"/>
    <cellStyle name="Normal 13 3 9 2" xfId="14010"/>
    <cellStyle name="Normal 13 4" xfId="357"/>
    <cellStyle name="Normal 13 4 2" xfId="517"/>
    <cellStyle name="Normal 13 4 2 2" xfId="1065"/>
    <cellStyle name="Normal 13 4 2 2 2" xfId="2053"/>
    <cellStyle name="Normal 13 4 2 2 2 2" xfId="3986"/>
    <cellStyle name="Normal 13 4 2 2 2 2 2" xfId="11796"/>
    <cellStyle name="Normal 13 4 2 2 2 3" xfId="6006"/>
    <cellStyle name="Normal 13 4 2 2 2 3 2" xfId="13726"/>
    <cellStyle name="Normal 13 4 2 2 2 4" xfId="7936"/>
    <cellStyle name="Normal 13 4 2 2 2 4 2" xfId="15656"/>
    <cellStyle name="Normal 13 4 2 2 2 5" xfId="9866"/>
    <cellStyle name="Normal 13 4 2 2 3" xfId="3022"/>
    <cellStyle name="Normal 13 4 2 2 3 2" xfId="10832"/>
    <cellStyle name="Normal 13 4 2 2 4" xfId="5042"/>
    <cellStyle name="Normal 13 4 2 2 4 2" xfId="12762"/>
    <cellStyle name="Normal 13 4 2 2 5" xfId="6972"/>
    <cellStyle name="Normal 13 4 2 2 5 2" xfId="14692"/>
    <cellStyle name="Normal 13 4 2 2 6" xfId="8902"/>
    <cellStyle name="Normal 13 4 2 3" xfId="1571"/>
    <cellStyle name="Normal 13 4 2 3 2" xfId="3504"/>
    <cellStyle name="Normal 13 4 2 3 2 2" xfId="11314"/>
    <cellStyle name="Normal 13 4 2 3 3" xfId="5524"/>
    <cellStyle name="Normal 13 4 2 3 3 2" xfId="13244"/>
    <cellStyle name="Normal 13 4 2 3 4" xfId="7454"/>
    <cellStyle name="Normal 13 4 2 3 4 2" xfId="15174"/>
    <cellStyle name="Normal 13 4 2 3 5" xfId="9384"/>
    <cellStyle name="Normal 13 4 2 4" xfId="2540"/>
    <cellStyle name="Normal 13 4 2 4 2" xfId="10350"/>
    <cellStyle name="Normal 13 4 2 5" xfId="4560"/>
    <cellStyle name="Normal 13 4 2 5 2" xfId="12280"/>
    <cellStyle name="Normal 13 4 2 6" xfId="6490"/>
    <cellStyle name="Normal 13 4 2 6 2" xfId="14210"/>
    <cellStyle name="Normal 13 4 2 7" xfId="8420"/>
    <cellStyle name="Normal 13 4 3" xfId="679"/>
    <cellStyle name="Normal 13 4 3 2" xfId="1226"/>
    <cellStyle name="Normal 13 4 3 2 2" xfId="2213"/>
    <cellStyle name="Normal 13 4 3 2 2 2" xfId="4146"/>
    <cellStyle name="Normal 13 4 3 2 2 2 2" xfId="11956"/>
    <cellStyle name="Normal 13 4 3 2 2 3" xfId="6166"/>
    <cellStyle name="Normal 13 4 3 2 2 3 2" xfId="13886"/>
    <cellStyle name="Normal 13 4 3 2 2 4" xfId="8096"/>
    <cellStyle name="Normal 13 4 3 2 2 4 2" xfId="15816"/>
    <cellStyle name="Normal 13 4 3 2 2 5" xfId="10026"/>
    <cellStyle name="Normal 13 4 3 2 3" xfId="3183"/>
    <cellStyle name="Normal 13 4 3 2 3 2" xfId="10993"/>
    <cellStyle name="Normal 13 4 3 2 4" xfId="5203"/>
    <cellStyle name="Normal 13 4 3 2 4 2" xfId="12923"/>
    <cellStyle name="Normal 13 4 3 2 5" xfId="7133"/>
    <cellStyle name="Normal 13 4 3 2 5 2" xfId="14853"/>
    <cellStyle name="Normal 13 4 3 2 6" xfId="9063"/>
    <cellStyle name="Normal 13 4 3 3" xfId="1732"/>
    <cellStyle name="Normal 13 4 3 3 2" xfId="3665"/>
    <cellStyle name="Normal 13 4 3 3 2 2" xfId="11475"/>
    <cellStyle name="Normal 13 4 3 3 3" xfId="5685"/>
    <cellStyle name="Normal 13 4 3 3 3 2" xfId="13405"/>
    <cellStyle name="Normal 13 4 3 3 4" xfId="7615"/>
    <cellStyle name="Normal 13 4 3 3 4 2" xfId="15335"/>
    <cellStyle name="Normal 13 4 3 3 5" xfId="9545"/>
    <cellStyle name="Normal 13 4 3 4" xfId="2701"/>
    <cellStyle name="Normal 13 4 3 4 2" xfId="10511"/>
    <cellStyle name="Normal 13 4 3 5" xfId="4721"/>
    <cellStyle name="Normal 13 4 3 5 2" xfId="12441"/>
    <cellStyle name="Normal 13 4 3 6" xfId="6651"/>
    <cellStyle name="Normal 13 4 3 6 2" xfId="14371"/>
    <cellStyle name="Normal 13 4 3 7" xfId="8581"/>
    <cellStyle name="Normal 13 4 4" xfId="905"/>
    <cellStyle name="Normal 13 4 4 2" xfId="1893"/>
    <cellStyle name="Normal 13 4 4 2 2" xfId="3826"/>
    <cellStyle name="Normal 13 4 4 2 2 2" xfId="11636"/>
    <cellStyle name="Normal 13 4 4 2 3" xfId="5846"/>
    <cellStyle name="Normal 13 4 4 2 3 2" xfId="13566"/>
    <cellStyle name="Normal 13 4 4 2 4" xfId="7776"/>
    <cellStyle name="Normal 13 4 4 2 4 2" xfId="15496"/>
    <cellStyle name="Normal 13 4 4 2 5" xfId="9706"/>
    <cellStyle name="Normal 13 4 4 3" xfId="2862"/>
    <cellStyle name="Normal 13 4 4 3 2" xfId="10672"/>
    <cellStyle name="Normal 13 4 4 4" xfId="4882"/>
    <cellStyle name="Normal 13 4 4 4 2" xfId="12602"/>
    <cellStyle name="Normal 13 4 4 5" xfId="6812"/>
    <cellStyle name="Normal 13 4 4 5 2" xfId="14532"/>
    <cellStyle name="Normal 13 4 4 6" xfId="8742"/>
    <cellStyle name="Normal 13 4 5" xfId="1411"/>
    <cellStyle name="Normal 13 4 5 2" xfId="3344"/>
    <cellStyle name="Normal 13 4 5 2 2" xfId="11154"/>
    <cellStyle name="Normal 13 4 5 3" xfId="5364"/>
    <cellStyle name="Normal 13 4 5 3 2" xfId="13084"/>
    <cellStyle name="Normal 13 4 5 4" xfId="7294"/>
    <cellStyle name="Normal 13 4 5 4 2" xfId="15014"/>
    <cellStyle name="Normal 13 4 5 5" xfId="9224"/>
    <cellStyle name="Normal 13 4 6" xfId="2380"/>
    <cellStyle name="Normal 13 4 6 2" xfId="10190"/>
    <cellStyle name="Normal 13 4 7" xfId="4400"/>
    <cellStyle name="Normal 13 4 7 2" xfId="12120"/>
    <cellStyle name="Normal 13 4 8" xfId="6330"/>
    <cellStyle name="Normal 13 4 8 2" xfId="14050"/>
    <cellStyle name="Normal 13 4 9" xfId="8260"/>
    <cellStyle name="Normal 13 5" xfId="437"/>
    <cellStyle name="Normal 13 5 2" xfId="985"/>
    <cellStyle name="Normal 13 5 2 2" xfId="1973"/>
    <cellStyle name="Normal 13 5 2 2 2" xfId="3906"/>
    <cellStyle name="Normal 13 5 2 2 2 2" xfId="11716"/>
    <cellStyle name="Normal 13 5 2 2 3" xfId="5926"/>
    <cellStyle name="Normal 13 5 2 2 3 2" xfId="13646"/>
    <cellStyle name="Normal 13 5 2 2 4" xfId="7856"/>
    <cellStyle name="Normal 13 5 2 2 4 2" xfId="15576"/>
    <cellStyle name="Normal 13 5 2 2 5" xfId="9786"/>
    <cellStyle name="Normal 13 5 2 3" xfId="2942"/>
    <cellStyle name="Normal 13 5 2 3 2" xfId="10752"/>
    <cellStyle name="Normal 13 5 2 4" xfId="4962"/>
    <cellStyle name="Normal 13 5 2 4 2" xfId="12682"/>
    <cellStyle name="Normal 13 5 2 5" xfId="6892"/>
    <cellStyle name="Normal 13 5 2 5 2" xfId="14612"/>
    <cellStyle name="Normal 13 5 2 6" xfId="8822"/>
    <cellStyle name="Normal 13 5 3" xfId="1491"/>
    <cellStyle name="Normal 13 5 3 2" xfId="3424"/>
    <cellStyle name="Normal 13 5 3 2 2" xfId="11234"/>
    <cellStyle name="Normal 13 5 3 3" xfId="5444"/>
    <cellStyle name="Normal 13 5 3 3 2" xfId="13164"/>
    <cellStyle name="Normal 13 5 3 4" xfId="7374"/>
    <cellStyle name="Normal 13 5 3 4 2" xfId="15094"/>
    <cellStyle name="Normal 13 5 3 5" xfId="9304"/>
    <cellStyle name="Normal 13 5 4" xfId="2460"/>
    <cellStyle name="Normal 13 5 4 2" xfId="10270"/>
    <cellStyle name="Normal 13 5 5" xfId="4480"/>
    <cellStyle name="Normal 13 5 5 2" xfId="12200"/>
    <cellStyle name="Normal 13 5 6" xfId="6410"/>
    <cellStyle name="Normal 13 5 6 2" xfId="14130"/>
    <cellStyle name="Normal 13 5 7" xfId="8340"/>
    <cellStyle name="Normal 13 6" xfId="599"/>
    <cellStyle name="Normal 13 6 2" xfId="1146"/>
    <cellStyle name="Normal 13 6 2 2" xfId="2133"/>
    <cellStyle name="Normal 13 6 2 2 2" xfId="4066"/>
    <cellStyle name="Normal 13 6 2 2 2 2" xfId="11876"/>
    <cellStyle name="Normal 13 6 2 2 3" xfId="6086"/>
    <cellStyle name="Normal 13 6 2 2 3 2" xfId="13806"/>
    <cellStyle name="Normal 13 6 2 2 4" xfId="8016"/>
    <cellStyle name="Normal 13 6 2 2 4 2" xfId="15736"/>
    <cellStyle name="Normal 13 6 2 2 5" xfId="9946"/>
    <cellStyle name="Normal 13 6 2 3" xfId="3103"/>
    <cellStyle name="Normal 13 6 2 3 2" xfId="10913"/>
    <cellStyle name="Normal 13 6 2 4" xfId="5123"/>
    <cellStyle name="Normal 13 6 2 4 2" xfId="12843"/>
    <cellStyle name="Normal 13 6 2 5" xfId="7053"/>
    <cellStyle name="Normal 13 6 2 5 2" xfId="14773"/>
    <cellStyle name="Normal 13 6 2 6" xfId="8983"/>
    <cellStyle name="Normal 13 6 3" xfId="1652"/>
    <cellStyle name="Normal 13 6 3 2" xfId="3585"/>
    <cellStyle name="Normal 13 6 3 2 2" xfId="11395"/>
    <cellStyle name="Normal 13 6 3 3" xfId="5605"/>
    <cellStyle name="Normal 13 6 3 3 2" xfId="13325"/>
    <cellStyle name="Normal 13 6 3 4" xfId="7535"/>
    <cellStyle name="Normal 13 6 3 4 2" xfId="15255"/>
    <cellStyle name="Normal 13 6 3 5" xfId="9465"/>
    <cellStyle name="Normal 13 6 4" xfId="2621"/>
    <cellStyle name="Normal 13 6 4 2" xfId="10431"/>
    <cellStyle name="Normal 13 6 5" xfId="4641"/>
    <cellStyle name="Normal 13 6 5 2" xfId="12361"/>
    <cellStyle name="Normal 13 6 6" xfId="6571"/>
    <cellStyle name="Normal 13 6 6 2" xfId="14291"/>
    <cellStyle name="Normal 13 6 7" xfId="8501"/>
    <cellStyle name="Normal 13 7" xfId="811"/>
    <cellStyle name="Normal 13 7 2" xfId="1813"/>
    <cellStyle name="Normal 13 7 2 2" xfId="3746"/>
    <cellStyle name="Normal 13 7 2 2 2" xfId="11556"/>
    <cellStyle name="Normal 13 7 2 3" xfId="5766"/>
    <cellStyle name="Normal 13 7 2 3 2" xfId="13486"/>
    <cellStyle name="Normal 13 7 2 4" xfId="7696"/>
    <cellStyle name="Normal 13 7 2 4 2" xfId="15416"/>
    <cellStyle name="Normal 13 7 2 5" xfId="9626"/>
    <cellStyle name="Normal 13 7 3" xfId="2782"/>
    <cellStyle name="Normal 13 7 3 2" xfId="10592"/>
    <cellStyle name="Normal 13 7 4" xfId="4802"/>
    <cellStyle name="Normal 13 7 4 2" xfId="12522"/>
    <cellStyle name="Normal 13 7 5" xfId="6732"/>
    <cellStyle name="Normal 13 7 5 2" xfId="14452"/>
    <cellStyle name="Normal 13 7 6" xfId="8662"/>
    <cellStyle name="Normal 13 8" xfId="1331"/>
    <cellStyle name="Normal 13 8 2" xfId="3264"/>
    <cellStyle name="Normal 13 8 2 2" xfId="11074"/>
    <cellStyle name="Normal 13 8 3" xfId="5284"/>
    <cellStyle name="Normal 13 8 3 2" xfId="13004"/>
    <cellStyle name="Normal 13 8 4" xfId="7214"/>
    <cellStyle name="Normal 13 8 4 2" xfId="14934"/>
    <cellStyle name="Normal 13 8 5" xfId="9144"/>
    <cellStyle name="Normal 13 9" xfId="2300"/>
    <cellStyle name="Normal 13 9 2" xfId="10110"/>
    <cellStyle name="Normal 14" xfId="178"/>
    <cellStyle name="Normal 15" xfId="242"/>
    <cellStyle name="Normal 15 10" xfId="6260"/>
    <cellStyle name="Normal 15 10 2" xfId="13980"/>
    <cellStyle name="Normal 15 11" xfId="8190"/>
    <cellStyle name="Normal 15 2" xfId="327"/>
    <cellStyle name="Normal 15 2 10" xfId="8230"/>
    <cellStyle name="Normal 15 2 2" xfId="407"/>
    <cellStyle name="Normal 15 2 2 2" xfId="567"/>
    <cellStyle name="Normal 15 2 2 2 2" xfId="1115"/>
    <cellStyle name="Normal 15 2 2 2 2 2" xfId="2103"/>
    <cellStyle name="Normal 15 2 2 2 2 2 2" xfId="4036"/>
    <cellStyle name="Normal 15 2 2 2 2 2 2 2" xfId="11846"/>
    <cellStyle name="Normal 15 2 2 2 2 2 3" xfId="6056"/>
    <cellStyle name="Normal 15 2 2 2 2 2 3 2" xfId="13776"/>
    <cellStyle name="Normal 15 2 2 2 2 2 4" xfId="7986"/>
    <cellStyle name="Normal 15 2 2 2 2 2 4 2" xfId="15706"/>
    <cellStyle name="Normal 15 2 2 2 2 2 5" xfId="9916"/>
    <cellStyle name="Normal 15 2 2 2 2 3" xfId="3072"/>
    <cellStyle name="Normal 15 2 2 2 2 3 2" xfId="10882"/>
    <cellStyle name="Normal 15 2 2 2 2 4" xfId="5092"/>
    <cellStyle name="Normal 15 2 2 2 2 4 2" xfId="12812"/>
    <cellStyle name="Normal 15 2 2 2 2 5" xfId="7022"/>
    <cellStyle name="Normal 15 2 2 2 2 5 2" xfId="14742"/>
    <cellStyle name="Normal 15 2 2 2 2 6" xfId="8952"/>
    <cellStyle name="Normal 15 2 2 2 3" xfId="1621"/>
    <cellStyle name="Normal 15 2 2 2 3 2" xfId="3554"/>
    <cellStyle name="Normal 15 2 2 2 3 2 2" xfId="11364"/>
    <cellStyle name="Normal 15 2 2 2 3 3" xfId="5574"/>
    <cellStyle name="Normal 15 2 2 2 3 3 2" xfId="13294"/>
    <cellStyle name="Normal 15 2 2 2 3 4" xfId="7504"/>
    <cellStyle name="Normal 15 2 2 2 3 4 2" xfId="15224"/>
    <cellStyle name="Normal 15 2 2 2 3 5" xfId="9434"/>
    <cellStyle name="Normal 15 2 2 2 4" xfId="2590"/>
    <cellStyle name="Normal 15 2 2 2 4 2" xfId="10400"/>
    <cellStyle name="Normal 15 2 2 2 5" xfId="4610"/>
    <cellStyle name="Normal 15 2 2 2 5 2" xfId="12330"/>
    <cellStyle name="Normal 15 2 2 2 6" xfId="6540"/>
    <cellStyle name="Normal 15 2 2 2 6 2" xfId="14260"/>
    <cellStyle name="Normal 15 2 2 2 7" xfId="8470"/>
    <cellStyle name="Normal 15 2 2 3" xfId="729"/>
    <cellStyle name="Normal 15 2 2 3 2" xfId="1276"/>
    <cellStyle name="Normal 15 2 2 3 2 2" xfId="2263"/>
    <cellStyle name="Normal 15 2 2 3 2 2 2" xfId="4196"/>
    <cellStyle name="Normal 15 2 2 3 2 2 2 2" xfId="12006"/>
    <cellStyle name="Normal 15 2 2 3 2 2 3" xfId="6216"/>
    <cellStyle name="Normal 15 2 2 3 2 2 3 2" xfId="13936"/>
    <cellStyle name="Normal 15 2 2 3 2 2 4" xfId="8146"/>
    <cellStyle name="Normal 15 2 2 3 2 2 4 2" xfId="15866"/>
    <cellStyle name="Normal 15 2 2 3 2 2 5" xfId="10076"/>
    <cellStyle name="Normal 15 2 2 3 2 3" xfId="3233"/>
    <cellStyle name="Normal 15 2 2 3 2 3 2" xfId="11043"/>
    <cellStyle name="Normal 15 2 2 3 2 4" xfId="5253"/>
    <cellStyle name="Normal 15 2 2 3 2 4 2" xfId="12973"/>
    <cellStyle name="Normal 15 2 2 3 2 5" xfId="7183"/>
    <cellStyle name="Normal 15 2 2 3 2 5 2" xfId="14903"/>
    <cellStyle name="Normal 15 2 2 3 2 6" xfId="9113"/>
    <cellStyle name="Normal 15 2 2 3 3" xfId="1782"/>
    <cellStyle name="Normal 15 2 2 3 3 2" xfId="3715"/>
    <cellStyle name="Normal 15 2 2 3 3 2 2" xfId="11525"/>
    <cellStyle name="Normal 15 2 2 3 3 3" xfId="5735"/>
    <cellStyle name="Normal 15 2 2 3 3 3 2" xfId="13455"/>
    <cellStyle name="Normal 15 2 2 3 3 4" xfId="7665"/>
    <cellStyle name="Normal 15 2 2 3 3 4 2" xfId="15385"/>
    <cellStyle name="Normal 15 2 2 3 3 5" xfId="9595"/>
    <cellStyle name="Normal 15 2 2 3 4" xfId="2751"/>
    <cellStyle name="Normal 15 2 2 3 4 2" xfId="10561"/>
    <cellStyle name="Normal 15 2 2 3 5" xfId="4771"/>
    <cellStyle name="Normal 15 2 2 3 5 2" xfId="12491"/>
    <cellStyle name="Normal 15 2 2 3 6" xfId="6701"/>
    <cellStyle name="Normal 15 2 2 3 6 2" xfId="14421"/>
    <cellStyle name="Normal 15 2 2 3 7" xfId="8631"/>
    <cellStyle name="Normal 15 2 2 4" xfId="955"/>
    <cellStyle name="Normal 15 2 2 4 2" xfId="1943"/>
    <cellStyle name="Normal 15 2 2 4 2 2" xfId="3876"/>
    <cellStyle name="Normal 15 2 2 4 2 2 2" xfId="11686"/>
    <cellStyle name="Normal 15 2 2 4 2 3" xfId="5896"/>
    <cellStyle name="Normal 15 2 2 4 2 3 2" xfId="13616"/>
    <cellStyle name="Normal 15 2 2 4 2 4" xfId="7826"/>
    <cellStyle name="Normal 15 2 2 4 2 4 2" xfId="15546"/>
    <cellStyle name="Normal 15 2 2 4 2 5" xfId="9756"/>
    <cellStyle name="Normal 15 2 2 4 3" xfId="2912"/>
    <cellStyle name="Normal 15 2 2 4 3 2" xfId="10722"/>
    <cellStyle name="Normal 15 2 2 4 4" xfId="4932"/>
    <cellStyle name="Normal 15 2 2 4 4 2" xfId="12652"/>
    <cellStyle name="Normal 15 2 2 4 5" xfId="6862"/>
    <cellStyle name="Normal 15 2 2 4 5 2" xfId="14582"/>
    <cellStyle name="Normal 15 2 2 4 6" xfId="8792"/>
    <cellStyle name="Normal 15 2 2 5" xfId="1461"/>
    <cellStyle name="Normal 15 2 2 5 2" xfId="3394"/>
    <cellStyle name="Normal 15 2 2 5 2 2" xfId="11204"/>
    <cellStyle name="Normal 15 2 2 5 3" xfId="5414"/>
    <cellStyle name="Normal 15 2 2 5 3 2" xfId="13134"/>
    <cellStyle name="Normal 15 2 2 5 4" xfId="7344"/>
    <cellStyle name="Normal 15 2 2 5 4 2" xfId="15064"/>
    <cellStyle name="Normal 15 2 2 5 5" xfId="9274"/>
    <cellStyle name="Normal 15 2 2 6" xfId="2430"/>
    <cellStyle name="Normal 15 2 2 6 2" xfId="10240"/>
    <cellStyle name="Normal 15 2 2 7" xfId="4450"/>
    <cellStyle name="Normal 15 2 2 7 2" xfId="12170"/>
    <cellStyle name="Normal 15 2 2 8" xfId="6380"/>
    <cellStyle name="Normal 15 2 2 8 2" xfId="14100"/>
    <cellStyle name="Normal 15 2 2 9" xfId="8310"/>
    <cellStyle name="Normal 15 2 3" xfId="487"/>
    <cellStyle name="Normal 15 2 3 2" xfId="1035"/>
    <cellStyle name="Normal 15 2 3 2 2" xfId="2023"/>
    <cellStyle name="Normal 15 2 3 2 2 2" xfId="3956"/>
    <cellStyle name="Normal 15 2 3 2 2 2 2" xfId="11766"/>
    <cellStyle name="Normal 15 2 3 2 2 3" xfId="5976"/>
    <cellStyle name="Normal 15 2 3 2 2 3 2" xfId="13696"/>
    <cellStyle name="Normal 15 2 3 2 2 4" xfId="7906"/>
    <cellStyle name="Normal 15 2 3 2 2 4 2" xfId="15626"/>
    <cellStyle name="Normal 15 2 3 2 2 5" xfId="9836"/>
    <cellStyle name="Normal 15 2 3 2 3" xfId="2992"/>
    <cellStyle name="Normal 15 2 3 2 3 2" xfId="10802"/>
    <cellStyle name="Normal 15 2 3 2 4" xfId="5012"/>
    <cellStyle name="Normal 15 2 3 2 4 2" xfId="12732"/>
    <cellStyle name="Normal 15 2 3 2 5" xfId="6942"/>
    <cellStyle name="Normal 15 2 3 2 5 2" xfId="14662"/>
    <cellStyle name="Normal 15 2 3 2 6" xfId="8872"/>
    <cellStyle name="Normal 15 2 3 3" xfId="1541"/>
    <cellStyle name="Normal 15 2 3 3 2" xfId="3474"/>
    <cellStyle name="Normal 15 2 3 3 2 2" xfId="11284"/>
    <cellStyle name="Normal 15 2 3 3 3" xfId="5494"/>
    <cellStyle name="Normal 15 2 3 3 3 2" xfId="13214"/>
    <cellStyle name="Normal 15 2 3 3 4" xfId="7424"/>
    <cellStyle name="Normal 15 2 3 3 4 2" xfId="15144"/>
    <cellStyle name="Normal 15 2 3 3 5" xfId="9354"/>
    <cellStyle name="Normal 15 2 3 4" xfId="2510"/>
    <cellStyle name="Normal 15 2 3 4 2" xfId="10320"/>
    <cellStyle name="Normal 15 2 3 5" xfId="4530"/>
    <cellStyle name="Normal 15 2 3 5 2" xfId="12250"/>
    <cellStyle name="Normal 15 2 3 6" xfId="6460"/>
    <cellStyle name="Normal 15 2 3 6 2" xfId="14180"/>
    <cellStyle name="Normal 15 2 3 7" xfId="8390"/>
    <cellStyle name="Normal 15 2 4" xfId="649"/>
    <cellStyle name="Normal 15 2 4 2" xfId="1196"/>
    <cellStyle name="Normal 15 2 4 2 2" xfId="2183"/>
    <cellStyle name="Normal 15 2 4 2 2 2" xfId="4116"/>
    <cellStyle name="Normal 15 2 4 2 2 2 2" xfId="11926"/>
    <cellStyle name="Normal 15 2 4 2 2 3" xfId="6136"/>
    <cellStyle name="Normal 15 2 4 2 2 3 2" xfId="13856"/>
    <cellStyle name="Normal 15 2 4 2 2 4" xfId="8066"/>
    <cellStyle name="Normal 15 2 4 2 2 4 2" xfId="15786"/>
    <cellStyle name="Normal 15 2 4 2 2 5" xfId="9996"/>
    <cellStyle name="Normal 15 2 4 2 3" xfId="3153"/>
    <cellStyle name="Normal 15 2 4 2 3 2" xfId="10963"/>
    <cellStyle name="Normal 15 2 4 2 4" xfId="5173"/>
    <cellStyle name="Normal 15 2 4 2 4 2" xfId="12893"/>
    <cellStyle name="Normal 15 2 4 2 5" xfId="7103"/>
    <cellStyle name="Normal 15 2 4 2 5 2" xfId="14823"/>
    <cellStyle name="Normal 15 2 4 2 6" xfId="9033"/>
    <cellStyle name="Normal 15 2 4 3" xfId="1702"/>
    <cellStyle name="Normal 15 2 4 3 2" xfId="3635"/>
    <cellStyle name="Normal 15 2 4 3 2 2" xfId="11445"/>
    <cellStyle name="Normal 15 2 4 3 3" xfId="5655"/>
    <cellStyle name="Normal 15 2 4 3 3 2" xfId="13375"/>
    <cellStyle name="Normal 15 2 4 3 4" xfId="7585"/>
    <cellStyle name="Normal 15 2 4 3 4 2" xfId="15305"/>
    <cellStyle name="Normal 15 2 4 3 5" xfId="9515"/>
    <cellStyle name="Normal 15 2 4 4" xfId="2671"/>
    <cellStyle name="Normal 15 2 4 4 2" xfId="10481"/>
    <cellStyle name="Normal 15 2 4 5" xfId="4691"/>
    <cellStyle name="Normal 15 2 4 5 2" xfId="12411"/>
    <cellStyle name="Normal 15 2 4 6" xfId="6621"/>
    <cellStyle name="Normal 15 2 4 6 2" xfId="14341"/>
    <cellStyle name="Normal 15 2 4 7" xfId="8551"/>
    <cellStyle name="Normal 15 2 5" xfId="875"/>
    <cellStyle name="Normal 15 2 5 2" xfId="1863"/>
    <cellStyle name="Normal 15 2 5 2 2" xfId="3796"/>
    <cellStyle name="Normal 15 2 5 2 2 2" xfId="11606"/>
    <cellStyle name="Normal 15 2 5 2 3" xfId="5816"/>
    <cellStyle name="Normal 15 2 5 2 3 2" xfId="13536"/>
    <cellStyle name="Normal 15 2 5 2 4" xfId="7746"/>
    <cellStyle name="Normal 15 2 5 2 4 2" xfId="15466"/>
    <cellStyle name="Normal 15 2 5 2 5" xfId="9676"/>
    <cellStyle name="Normal 15 2 5 3" xfId="2832"/>
    <cellStyle name="Normal 15 2 5 3 2" xfId="10642"/>
    <cellStyle name="Normal 15 2 5 4" xfId="4852"/>
    <cellStyle name="Normal 15 2 5 4 2" xfId="12572"/>
    <cellStyle name="Normal 15 2 5 5" xfId="6782"/>
    <cellStyle name="Normal 15 2 5 5 2" xfId="14502"/>
    <cellStyle name="Normal 15 2 5 6" xfId="8712"/>
    <cellStyle name="Normal 15 2 6" xfId="1381"/>
    <cellStyle name="Normal 15 2 6 2" xfId="3314"/>
    <cellStyle name="Normal 15 2 6 2 2" xfId="11124"/>
    <cellStyle name="Normal 15 2 6 3" xfId="5334"/>
    <cellStyle name="Normal 15 2 6 3 2" xfId="13054"/>
    <cellStyle name="Normal 15 2 6 4" xfId="7264"/>
    <cellStyle name="Normal 15 2 6 4 2" xfId="14984"/>
    <cellStyle name="Normal 15 2 6 5" xfId="9194"/>
    <cellStyle name="Normal 15 2 7" xfId="2350"/>
    <cellStyle name="Normal 15 2 7 2" xfId="10160"/>
    <cellStyle name="Normal 15 2 8" xfId="4370"/>
    <cellStyle name="Normal 15 2 8 2" xfId="12090"/>
    <cellStyle name="Normal 15 2 9" xfId="6300"/>
    <cellStyle name="Normal 15 2 9 2" xfId="14020"/>
    <cellStyle name="Normal 15 3" xfId="367"/>
    <cellStyle name="Normal 15 3 2" xfId="527"/>
    <cellStyle name="Normal 15 3 2 2" xfId="1075"/>
    <cellStyle name="Normal 15 3 2 2 2" xfId="2063"/>
    <cellStyle name="Normal 15 3 2 2 2 2" xfId="3996"/>
    <cellStyle name="Normal 15 3 2 2 2 2 2" xfId="11806"/>
    <cellStyle name="Normal 15 3 2 2 2 3" xfId="6016"/>
    <cellStyle name="Normal 15 3 2 2 2 3 2" xfId="13736"/>
    <cellStyle name="Normal 15 3 2 2 2 4" xfId="7946"/>
    <cellStyle name="Normal 15 3 2 2 2 4 2" xfId="15666"/>
    <cellStyle name="Normal 15 3 2 2 2 5" xfId="9876"/>
    <cellStyle name="Normal 15 3 2 2 3" xfId="3032"/>
    <cellStyle name="Normal 15 3 2 2 3 2" xfId="10842"/>
    <cellStyle name="Normal 15 3 2 2 4" xfId="5052"/>
    <cellStyle name="Normal 15 3 2 2 4 2" xfId="12772"/>
    <cellStyle name="Normal 15 3 2 2 5" xfId="6982"/>
    <cellStyle name="Normal 15 3 2 2 5 2" xfId="14702"/>
    <cellStyle name="Normal 15 3 2 2 6" xfId="8912"/>
    <cellStyle name="Normal 15 3 2 3" xfId="1581"/>
    <cellStyle name="Normal 15 3 2 3 2" xfId="3514"/>
    <cellStyle name="Normal 15 3 2 3 2 2" xfId="11324"/>
    <cellStyle name="Normal 15 3 2 3 3" xfId="5534"/>
    <cellStyle name="Normal 15 3 2 3 3 2" xfId="13254"/>
    <cellStyle name="Normal 15 3 2 3 4" xfId="7464"/>
    <cellStyle name="Normal 15 3 2 3 4 2" xfId="15184"/>
    <cellStyle name="Normal 15 3 2 3 5" xfId="9394"/>
    <cellStyle name="Normal 15 3 2 4" xfId="2550"/>
    <cellStyle name="Normal 15 3 2 4 2" xfId="10360"/>
    <cellStyle name="Normal 15 3 2 5" xfId="4570"/>
    <cellStyle name="Normal 15 3 2 5 2" xfId="12290"/>
    <cellStyle name="Normal 15 3 2 6" xfId="6500"/>
    <cellStyle name="Normal 15 3 2 6 2" xfId="14220"/>
    <cellStyle name="Normal 15 3 2 7" xfId="8430"/>
    <cellStyle name="Normal 15 3 3" xfId="689"/>
    <cellStyle name="Normal 15 3 3 2" xfId="1236"/>
    <cellStyle name="Normal 15 3 3 2 2" xfId="2223"/>
    <cellStyle name="Normal 15 3 3 2 2 2" xfId="4156"/>
    <cellStyle name="Normal 15 3 3 2 2 2 2" xfId="11966"/>
    <cellStyle name="Normal 15 3 3 2 2 3" xfId="6176"/>
    <cellStyle name="Normal 15 3 3 2 2 3 2" xfId="13896"/>
    <cellStyle name="Normal 15 3 3 2 2 4" xfId="8106"/>
    <cellStyle name="Normal 15 3 3 2 2 4 2" xfId="15826"/>
    <cellStyle name="Normal 15 3 3 2 2 5" xfId="10036"/>
    <cellStyle name="Normal 15 3 3 2 3" xfId="3193"/>
    <cellStyle name="Normal 15 3 3 2 3 2" xfId="11003"/>
    <cellStyle name="Normal 15 3 3 2 4" xfId="5213"/>
    <cellStyle name="Normal 15 3 3 2 4 2" xfId="12933"/>
    <cellStyle name="Normal 15 3 3 2 5" xfId="7143"/>
    <cellStyle name="Normal 15 3 3 2 5 2" xfId="14863"/>
    <cellStyle name="Normal 15 3 3 2 6" xfId="9073"/>
    <cellStyle name="Normal 15 3 3 3" xfId="1742"/>
    <cellStyle name="Normal 15 3 3 3 2" xfId="3675"/>
    <cellStyle name="Normal 15 3 3 3 2 2" xfId="11485"/>
    <cellStyle name="Normal 15 3 3 3 3" xfId="5695"/>
    <cellStyle name="Normal 15 3 3 3 3 2" xfId="13415"/>
    <cellStyle name="Normal 15 3 3 3 4" xfId="7625"/>
    <cellStyle name="Normal 15 3 3 3 4 2" xfId="15345"/>
    <cellStyle name="Normal 15 3 3 3 5" xfId="9555"/>
    <cellStyle name="Normal 15 3 3 4" xfId="2711"/>
    <cellStyle name="Normal 15 3 3 4 2" xfId="10521"/>
    <cellStyle name="Normal 15 3 3 5" xfId="4731"/>
    <cellStyle name="Normal 15 3 3 5 2" xfId="12451"/>
    <cellStyle name="Normal 15 3 3 6" xfId="6661"/>
    <cellStyle name="Normal 15 3 3 6 2" xfId="14381"/>
    <cellStyle name="Normal 15 3 3 7" xfId="8591"/>
    <cellStyle name="Normal 15 3 4" xfId="915"/>
    <cellStyle name="Normal 15 3 4 2" xfId="1903"/>
    <cellStyle name="Normal 15 3 4 2 2" xfId="3836"/>
    <cellStyle name="Normal 15 3 4 2 2 2" xfId="11646"/>
    <cellStyle name="Normal 15 3 4 2 3" xfId="5856"/>
    <cellStyle name="Normal 15 3 4 2 3 2" xfId="13576"/>
    <cellStyle name="Normal 15 3 4 2 4" xfId="7786"/>
    <cellStyle name="Normal 15 3 4 2 4 2" xfId="15506"/>
    <cellStyle name="Normal 15 3 4 2 5" xfId="9716"/>
    <cellStyle name="Normal 15 3 4 3" xfId="2872"/>
    <cellStyle name="Normal 15 3 4 3 2" xfId="10682"/>
    <cellStyle name="Normal 15 3 4 4" xfId="4892"/>
    <cellStyle name="Normal 15 3 4 4 2" xfId="12612"/>
    <cellStyle name="Normal 15 3 4 5" xfId="6822"/>
    <cellStyle name="Normal 15 3 4 5 2" xfId="14542"/>
    <cellStyle name="Normal 15 3 4 6" xfId="8752"/>
    <cellStyle name="Normal 15 3 5" xfId="1421"/>
    <cellStyle name="Normal 15 3 5 2" xfId="3354"/>
    <cellStyle name="Normal 15 3 5 2 2" xfId="11164"/>
    <cellStyle name="Normal 15 3 5 3" xfId="5374"/>
    <cellStyle name="Normal 15 3 5 3 2" xfId="13094"/>
    <cellStyle name="Normal 15 3 5 4" xfId="7304"/>
    <cellStyle name="Normal 15 3 5 4 2" xfId="15024"/>
    <cellStyle name="Normal 15 3 5 5" xfId="9234"/>
    <cellStyle name="Normal 15 3 6" xfId="2390"/>
    <cellStyle name="Normal 15 3 6 2" xfId="10200"/>
    <cellStyle name="Normal 15 3 7" xfId="4410"/>
    <cellStyle name="Normal 15 3 7 2" xfId="12130"/>
    <cellStyle name="Normal 15 3 8" xfId="6340"/>
    <cellStyle name="Normal 15 3 8 2" xfId="14060"/>
    <cellStyle name="Normal 15 3 9" xfId="8270"/>
    <cellStyle name="Normal 15 4" xfId="447"/>
    <cellStyle name="Normal 15 4 2" xfId="995"/>
    <cellStyle name="Normal 15 4 2 2" xfId="1983"/>
    <cellStyle name="Normal 15 4 2 2 2" xfId="3916"/>
    <cellStyle name="Normal 15 4 2 2 2 2" xfId="11726"/>
    <cellStyle name="Normal 15 4 2 2 3" xfId="5936"/>
    <cellStyle name="Normal 15 4 2 2 3 2" xfId="13656"/>
    <cellStyle name="Normal 15 4 2 2 4" xfId="7866"/>
    <cellStyle name="Normal 15 4 2 2 4 2" xfId="15586"/>
    <cellStyle name="Normal 15 4 2 2 5" xfId="9796"/>
    <cellStyle name="Normal 15 4 2 3" xfId="2952"/>
    <cellStyle name="Normal 15 4 2 3 2" xfId="10762"/>
    <cellStyle name="Normal 15 4 2 4" xfId="4972"/>
    <cellStyle name="Normal 15 4 2 4 2" xfId="12692"/>
    <cellStyle name="Normal 15 4 2 5" xfId="6902"/>
    <cellStyle name="Normal 15 4 2 5 2" xfId="14622"/>
    <cellStyle name="Normal 15 4 2 6" xfId="8832"/>
    <cellStyle name="Normal 15 4 3" xfId="1501"/>
    <cellStyle name="Normal 15 4 3 2" xfId="3434"/>
    <cellStyle name="Normal 15 4 3 2 2" xfId="11244"/>
    <cellStyle name="Normal 15 4 3 3" xfId="5454"/>
    <cellStyle name="Normal 15 4 3 3 2" xfId="13174"/>
    <cellStyle name="Normal 15 4 3 4" xfId="7384"/>
    <cellStyle name="Normal 15 4 3 4 2" xfId="15104"/>
    <cellStyle name="Normal 15 4 3 5" xfId="9314"/>
    <cellStyle name="Normal 15 4 4" xfId="2470"/>
    <cellStyle name="Normal 15 4 4 2" xfId="10280"/>
    <cellStyle name="Normal 15 4 5" xfId="4490"/>
    <cellStyle name="Normal 15 4 5 2" xfId="12210"/>
    <cellStyle name="Normal 15 4 6" xfId="6420"/>
    <cellStyle name="Normal 15 4 6 2" xfId="14140"/>
    <cellStyle name="Normal 15 4 7" xfId="8350"/>
    <cellStyle name="Normal 15 5" xfId="609"/>
    <cellStyle name="Normal 15 5 2" xfId="1156"/>
    <cellStyle name="Normal 15 5 2 2" xfId="2143"/>
    <cellStyle name="Normal 15 5 2 2 2" xfId="4076"/>
    <cellStyle name="Normal 15 5 2 2 2 2" xfId="11886"/>
    <cellStyle name="Normal 15 5 2 2 3" xfId="6096"/>
    <cellStyle name="Normal 15 5 2 2 3 2" xfId="13816"/>
    <cellStyle name="Normal 15 5 2 2 4" xfId="8026"/>
    <cellStyle name="Normal 15 5 2 2 4 2" xfId="15746"/>
    <cellStyle name="Normal 15 5 2 2 5" xfId="9956"/>
    <cellStyle name="Normal 15 5 2 3" xfId="3113"/>
    <cellStyle name="Normal 15 5 2 3 2" xfId="10923"/>
    <cellStyle name="Normal 15 5 2 4" xfId="5133"/>
    <cellStyle name="Normal 15 5 2 4 2" xfId="12853"/>
    <cellStyle name="Normal 15 5 2 5" xfId="7063"/>
    <cellStyle name="Normal 15 5 2 5 2" xfId="14783"/>
    <cellStyle name="Normal 15 5 2 6" xfId="8993"/>
    <cellStyle name="Normal 15 5 3" xfId="1662"/>
    <cellStyle name="Normal 15 5 3 2" xfId="3595"/>
    <cellStyle name="Normal 15 5 3 2 2" xfId="11405"/>
    <cellStyle name="Normal 15 5 3 3" xfId="5615"/>
    <cellStyle name="Normal 15 5 3 3 2" xfId="13335"/>
    <cellStyle name="Normal 15 5 3 4" xfId="7545"/>
    <cellStyle name="Normal 15 5 3 4 2" xfId="15265"/>
    <cellStyle name="Normal 15 5 3 5" xfId="9475"/>
    <cellStyle name="Normal 15 5 4" xfId="2631"/>
    <cellStyle name="Normal 15 5 4 2" xfId="10441"/>
    <cellStyle name="Normal 15 5 5" xfId="4651"/>
    <cellStyle name="Normal 15 5 5 2" xfId="12371"/>
    <cellStyle name="Normal 15 5 6" xfId="6581"/>
    <cellStyle name="Normal 15 5 6 2" xfId="14301"/>
    <cellStyle name="Normal 15 5 7" xfId="8511"/>
    <cellStyle name="Normal 15 6" xfId="827"/>
    <cellStyle name="Normal 15 6 2" xfId="1823"/>
    <cellStyle name="Normal 15 6 2 2" xfId="3756"/>
    <cellStyle name="Normal 15 6 2 2 2" xfId="11566"/>
    <cellStyle name="Normal 15 6 2 3" xfId="5776"/>
    <cellStyle name="Normal 15 6 2 3 2" xfId="13496"/>
    <cellStyle name="Normal 15 6 2 4" xfId="7706"/>
    <cellStyle name="Normal 15 6 2 4 2" xfId="15426"/>
    <cellStyle name="Normal 15 6 2 5" xfId="9636"/>
    <cellStyle name="Normal 15 6 3" xfId="2792"/>
    <cellStyle name="Normal 15 6 3 2" xfId="10602"/>
    <cellStyle name="Normal 15 6 4" xfId="4812"/>
    <cellStyle name="Normal 15 6 4 2" xfId="12532"/>
    <cellStyle name="Normal 15 6 5" xfId="6742"/>
    <cellStyle name="Normal 15 6 5 2" xfId="14462"/>
    <cellStyle name="Normal 15 6 6" xfId="8672"/>
    <cellStyle name="Normal 15 7" xfId="1341"/>
    <cellStyle name="Normal 15 7 2" xfId="3274"/>
    <cellStyle name="Normal 15 7 2 2" xfId="11084"/>
    <cellStyle name="Normal 15 7 3" xfId="5294"/>
    <cellStyle name="Normal 15 7 3 2" xfId="13014"/>
    <cellStyle name="Normal 15 7 4" xfId="7224"/>
    <cellStyle name="Normal 15 7 4 2" xfId="14944"/>
    <cellStyle name="Normal 15 7 5" xfId="9154"/>
    <cellStyle name="Normal 15 8" xfId="2310"/>
    <cellStyle name="Normal 15 8 2" xfId="10120"/>
    <cellStyle name="Normal 15 9" xfId="4330"/>
    <cellStyle name="Normal 15 9 2" xfId="12050"/>
    <cellStyle name="Normal 16" xfId="262"/>
    <cellStyle name="Normal 16 2" xfId="750"/>
    <cellStyle name="Normal 16 3" xfId="2287"/>
    <cellStyle name="Normal 16 3 2" xfId="4258"/>
    <cellStyle name="Normal 16 3 2 2" xfId="4266"/>
    <cellStyle name="Normal 16 3 3" xfId="34721"/>
    <cellStyle name="Normal 17" xfId="263"/>
    <cellStyle name="Normal 17 10" xfId="8210"/>
    <cellStyle name="Normal 17 2" xfId="387"/>
    <cellStyle name="Normal 17 2 2" xfId="547"/>
    <cellStyle name="Normal 17 2 2 2" xfId="1095"/>
    <cellStyle name="Normal 17 2 2 2 2" xfId="2083"/>
    <cellStyle name="Normal 17 2 2 2 2 2" xfId="4016"/>
    <cellStyle name="Normal 17 2 2 2 2 2 2" xfId="11826"/>
    <cellStyle name="Normal 17 2 2 2 2 3" xfId="6036"/>
    <cellStyle name="Normal 17 2 2 2 2 3 2" xfId="13756"/>
    <cellStyle name="Normal 17 2 2 2 2 4" xfId="7966"/>
    <cellStyle name="Normal 17 2 2 2 2 4 2" xfId="15686"/>
    <cellStyle name="Normal 17 2 2 2 2 5" xfId="9896"/>
    <cellStyle name="Normal 17 2 2 2 3" xfId="3052"/>
    <cellStyle name="Normal 17 2 2 2 3 2" xfId="10862"/>
    <cellStyle name="Normal 17 2 2 2 4" xfId="5072"/>
    <cellStyle name="Normal 17 2 2 2 4 2" xfId="12792"/>
    <cellStyle name="Normal 17 2 2 2 5" xfId="7002"/>
    <cellStyle name="Normal 17 2 2 2 5 2" xfId="14722"/>
    <cellStyle name="Normal 17 2 2 2 6" xfId="8932"/>
    <cellStyle name="Normal 17 2 2 3" xfId="1601"/>
    <cellStyle name="Normal 17 2 2 3 2" xfId="3534"/>
    <cellStyle name="Normal 17 2 2 3 2 2" xfId="11344"/>
    <cellStyle name="Normal 17 2 2 3 3" xfId="5554"/>
    <cellStyle name="Normal 17 2 2 3 3 2" xfId="13274"/>
    <cellStyle name="Normal 17 2 2 3 4" xfId="7484"/>
    <cellStyle name="Normal 17 2 2 3 4 2" xfId="15204"/>
    <cellStyle name="Normal 17 2 2 3 5" xfId="9414"/>
    <cellStyle name="Normal 17 2 2 4" xfId="2570"/>
    <cellStyle name="Normal 17 2 2 4 2" xfId="10380"/>
    <cellStyle name="Normal 17 2 2 5" xfId="4590"/>
    <cellStyle name="Normal 17 2 2 5 2" xfId="12310"/>
    <cellStyle name="Normal 17 2 2 6" xfId="6520"/>
    <cellStyle name="Normal 17 2 2 6 2" xfId="14240"/>
    <cellStyle name="Normal 17 2 2 7" xfId="8450"/>
    <cellStyle name="Normal 17 2 3" xfId="709"/>
    <cellStyle name="Normal 17 2 3 2" xfId="1256"/>
    <cellStyle name="Normal 17 2 3 2 2" xfId="2243"/>
    <cellStyle name="Normal 17 2 3 2 2 2" xfId="4176"/>
    <cellStyle name="Normal 17 2 3 2 2 2 2" xfId="11986"/>
    <cellStyle name="Normal 17 2 3 2 2 3" xfId="6196"/>
    <cellStyle name="Normal 17 2 3 2 2 3 2" xfId="13916"/>
    <cellStyle name="Normal 17 2 3 2 2 4" xfId="8126"/>
    <cellStyle name="Normal 17 2 3 2 2 4 2" xfId="15846"/>
    <cellStyle name="Normal 17 2 3 2 2 5" xfId="10056"/>
    <cellStyle name="Normal 17 2 3 2 3" xfId="3213"/>
    <cellStyle name="Normal 17 2 3 2 3 2" xfId="11023"/>
    <cellStyle name="Normal 17 2 3 2 4" xfId="5233"/>
    <cellStyle name="Normal 17 2 3 2 4 2" xfId="12953"/>
    <cellStyle name="Normal 17 2 3 2 5" xfId="7163"/>
    <cellStyle name="Normal 17 2 3 2 5 2" xfId="14883"/>
    <cellStyle name="Normal 17 2 3 2 6" xfId="9093"/>
    <cellStyle name="Normal 17 2 3 3" xfId="1762"/>
    <cellStyle name="Normal 17 2 3 3 2" xfId="3695"/>
    <cellStyle name="Normal 17 2 3 3 2 2" xfId="11505"/>
    <cellStyle name="Normal 17 2 3 3 3" xfId="5715"/>
    <cellStyle name="Normal 17 2 3 3 3 2" xfId="13435"/>
    <cellStyle name="Normal 17 2 3 3 4" xfId="7645"/>
    <cellStyle name="Normal 17 2 3 3 4 2" xfId="15365"/>
    <cellStyle name="Normal 17 2 3 3 5" xfId="9575"/>
    <cellStyle name="Normal 17 2 3 4" xfId="2731"/>
    <cellStyle name="Normal 17 2 3 4 2" xfId="10541"/>
    <cellStyle name="Normal 17 2 3 5" xfId="4751"/>
    <cellStyle name="Normal 17 2 3 5 2" xfId="12471"/>
    <cellStyle name="Normal 17 2 3 6" xfId="6681"/>
    <cellStyle name="Normal 17 2 3 6 2" xfId="14401"/>
    <cellStyle name="Normal 17 2 3 7" xfId="8611"/>
    <cellStyle name="Normal 17 2 4" xfId="935"/>
    <cellStyle name="Normal 17 2 4 2" xfId="1923"/>
    <cellStyle name="Normal 17 2 4 2 2" xfId="3856"/>
    <cellStyle name="Normal 17 2 4 2 2 2" xfId="11666"/>
    <cellStyle name="Normal 17 2 4 2 3" xfId="5876"/>
    <cellStyle name="Normal 17 2 4 2 3 2" xfId="13596"/>
    <cellStyle name="Normal 17 2 4 2 4" xfId="7806"/>
    <cellStyle name="Normal 17 2 4 2 4 2" xfId="15526"/>
    <cellStyle name="Normal 17 2 4 2 5" xfId="9736"/>
    <cellStyle name="Normal 17 2 4 3" xfId="2892"/>
    <cellStyle name="Normal 17 2 4 3 2" xfId="10702"/>
    <cellStyle name="Normal 17 2 4 4" xfId="4912"/>
    <cellStyle name="Normal 17 2 4 4 2" xfId="12632"/>
    <cellStyle name="Normal 17 2 4 5" xfId="6842"/>
    <cellStyle name="Normal 17 2 4 5 2" xfId="14562"/>
    <cellStyle name="Normal 17 2 4 6" xfId="8772"/>
    <cellStyle name="Normal 17 2 5" xfId="1441"/>
    <cellStyle name="Normal 17 2 5 2" xfId="3374"/>
    <cellStyle name="Normal 17 2 5 2 2" xfId="11184"/>
    <cellStyle name="Normal 17 2 5 3" xfId="5394"/>
    <cellStyle name="Normal 17 2 5 3 2" xfId="13114"/>
    <cellStyle name="Normal 17 2 5 4" xfId="7324"/>
    <cellStyle name="Normal 17 2 5 4 2" xfId="15044"/>
    <cellStyle name="Normal 17 2 5 5" xfId="9254"/>
    <cellStyle name="Normal 17 2 6" xfId="2410"/>
    <cellStyle name="Normal 17 2 6 2" xfId="10220"/>
    <cellStyle name="Normal 17 2 7" xfId="4430"/>
    <cellStyle name="Normal 17 2 7 2" xfId="12150"/>
    <cellStyle name="Normal 17 2 8" xfId="6360"/>
    <cellStyle name="Normal 17 2 8 2" xfId="14080"/>
    <cellStyle name="Normal 17 2 9" xfId="8290"/>
    <cellStyle name="Normal 17 3" xfId="467"/>
    <cellStyle name="Normal 17 3 2" xfId="1015"/>
    <cellStyle name="Normal 17 3 2 2" xfId="2003"/>
    <cellStyle name="Normal 17 3 2 2 2" xfId="3936"/>
    <cellStyle name="Normal 17 3 2 2 2 2" xfId="11746"/>
    <cellStyle name="Normal 17 3 2 2 3" xfId="5956"/>
    <cellStyle name="Normal 17 3 2 2 3 2" xfId="13676"/>
    <cellStyle name="Normal 17 3 2 2 4" xfId="7886"/>
    <cellStyle name="Normal 17 3 2 2 4 2" xfId="15606"/>
    <cellStyle name="Normal 17 3 2 2 5" xfId="9816"/>
    <cellStyle name="Normal 17 3 2 3" xfId="2972"/>
    <cellStyle name="Normal 17 3 2 3 2" xfId="10782"/>
    <cellStyle name="Normal 17 3 2 4" xfId="4992"/>
    <cellStyle name="Normal 17 3 2 4 2" xfId="12712"/>
    <cellStyle name="Normal 17 3 2 5" xfId="6922"/>
    <cellStyle name="Normal 17 3 2 5 2" xfId="14642"/>
    <cellStyle name="Normal 17 3 2 6" xfId="8852"/>
    <cellStyle name="Normal 17 3 3" xfId="1521"/>
    <cellStyle name="Normal 17 3 3 2" xfId="3454"/>
    <cellStyle name="Normal 17 3 3 2 2" xfId="11264"/>
    <cellStyle name="Normal 17 3 3 3" xfId="5474"/>
    <cellStyle name="Normal 17 3 3 3 2" xfId="13194"/>
    <cellStyle name="Normal 17 3 3 4" xfId="7404"/>
    <cellStyle name="Normal 17 3 3 4 2" xfId="15124"/>
    <cellStyle name="Normal 17 3 3 5" xfId="9334"/>
    <cellStyle name="Normal 17 3 4" xfId="2490"/>
    <cellStyle name="Normal 17 3 4 2" xfId="10300"/>
    <cellStyle name="Normal 17 3 5" xfId="4510"/>
    <cellStyle name="Normal 17 3 5 2" xfId="12230"/>
    <cellStyle name="Normal 17 3 6" xfId="6440"/>
    <cellStyle name="Normal 17 3 6 2" xfId="14160"/>
    <cellStyle name="Normal 17 3 7" xfId="8370"/>
    <cellStyle name="Normal 17 4" xfId="629"/>
    <cellStyle name="Normal 17 4 2" xfId="1176"/>
    <cellStyle name="Normal 17 4 2 2" xfId="2163"/>
    <cellStyle name="Normal 17 4 2 2 2" xfId="4096"/>
    <cellStyle name="Normal 17 4 2 2 2 2" xfId="11906"/>
    <cellStyle name="Normal 17 4 2 2 3" xfId="6116"/>
    <cellStyle name="Normal 17 4 2 2 3 2" xfId="13836"/>
    <cellStyle name="Normal 17 4 2 2 4" xfId="8046"/>
    <cellStyle name="Normal 17 4 2 2 4 2" xfId="15766"/>
    <cellStyle name="Normal 17 4 2 2 5" xfId="9976"/>
    <cellStyle name="Normal 17 4 2 3" xfId="3133"/>
    <cellStyle name="Normal 17 4 2 3 2" xfId="10943"/>
    <cellStyle name="Normal 17 4 2 4" xfId="5153"/>
    <cellStyle name="Normal 17 4 2 4 2" xfId="12873"/>
    <cellStyle name="Normal 17 4 2 5" xfId="7083"/>
    <cellStyle name="Normal 17 4 2 5 2" xfId="14803"/>
    <cellStyle name="Normal 17 4 2 6" xfId="9013"/>
    <cellStyle name="Normal 17 4 3" xfId="1682"/>
    <cellStyle name="Normal 17 4 3 2" xfId="3615"/>
    <cellStyle name="Normal 17 4 3 2 2" xfId="11425"/>
    <cellStyle name="Normal 17 4 3 3" xfId="5635"/>
    <cellStyle name="Normal 17 4 3 3 2" xfId="13355"/>
    <cellStyle name="Normal 17 4 3 4" xfId="7565"/>
    <cellStyle name="Normal 17 4 3 4 2" xfId="15285"/>
    <cellStyle name="Normal 17 4 3 5" xfId="9495"/>
    <cellStyle name="Normal 17 4 4" xfId="2651"/>
    <cellStyle name="Normal 17 4 4 2" xfId="10461"/>
    <cellStyle name="Normal 17 4 5" xfId="4671"/>
    <cellStyle name="Normal 17 4 5 2" xfId="12391"/>
    <cellStyle name="Normal 17 4 6" xfId="6601"/>
    <cellStyle name="Normal 17 4 6 2" xfId="14321"/>
    <cellStyle name="Normal 17 4 7" xfId="8531"/>
    <cellStyle name="Normal 17 5" xfId="847"/>
    <cellStyle name="Normal 17 5 2" xfId="1843"/>
    <cellStyle name="Normal 17 5 2 2" xfId="3776"/>
    <cellStyle name="Normal 17 5 2 2 2" xfId="11586"/>
    <cellStyle name="Normal 17 5 2 3" xfId="5796"/>
    <cellStyle name="Normal 17 5 2 3 2" xfId="13516"/>
    <cellStyle name="Normal 17 5 2 4" xfId="7726"/>
    <cellStyle name="Normal 17 5 2 4 2" xfId="15446"/>
    <cellStyle name="Normal 17 5 2 5" xfId="9656"/>
    <cellStyle name="Normal 17 5 3" xfId="2812"/>
    <cellStyle name="Normal 17 5 3 2" xfId="10622"/>
    <cellStyle name="Normal 17 5 4" xfId="4832"/>
    <cellStyle name="Normal 17 5 4 2" xfId="12552"/>
    <cellStyle name="Normal 17 5 5" xfId="6762"/>
    <cellStyle name="Normal 17 5 5 2" xfId="14482"/>
    <cellStyle name="Normal 17 5 6" xfId="8692"/>
    <cellStyle name="Normal 17 6" xfId="1361"/>
    <cellStyle name="Normal 17 6 2" xfId="3294"/>
    <cellStyle name="Normal 17 6 2 2" xfId="11104"/>
    <cellStyle name="Normal 17 6 3" xfId="5314"/>
    <cellStyle name="Normal 17 6 3 2" xfId="13034"/>
    <cellStyle name="Normal 17 6 4" xfId="7244"/>
    <cellStyle name="Normal 17 6 4 2" xfId="14964"/>
    <cellStyle name="Normal 17 6 5" xfId="9174"/>
    <cellStyle name="Normal 17 7" xfId="2330"/>
    <cellStyle name="Normal 17 7 2" xfId="10140"/>
    <cellStyle name="Normal 17 8" xfId="4350"/>
    <cellStyle name="Normal 17 8 2" xfId="12070"/>
    <cellStyle name="Normal 17 9" xfId="6280"/>
    <cellStyle name="Normal 17 9 2" xfId="14000"/>
    <cellStyle name="Normal 18" xfId="264"/>
    <cellStyle name="Normal 18 2" xfId="589"/>
    <cellStyle name="Normal 18 3" xfId="2286"/>
    <cellStyle name="Normal 18 3 2" xfId="4257"/>
    <cellStyle name="Normal 18 3 2 2" xfId="4265"/>
    <cellStyle name="Normal 18 3 3" xfId="34720"/>
    <cellStyle name="Normal 19" xfId="347"/>
    <cellStyle name="Normal 19 2" xfId="507"/>
    <cellStyle name="Normal 19 2 2" xfId="1055"/>
    <cellStyle name="Normal 19 2 2 2" xfId="2043"/>
    <cellStyle name="Normal 19 2 2 2 2" xfId="3976"/>
    <cellStyle name="Normal 19 2 2 2 2 2" xfId="11786"/>
    <cellStyle name="Normal 19 2 2 2 3" xfId="5996"/>
    <cellStyle name="Normal 19 2 2 2 3 2" xfId="13716"/>
    <cellStyle name="Normal 19 2 2 2 4" xfId="7926"/>
    <cellStyle name="Normal 19 2 2 2 4 2" xfId="15646"/>
    <cellStyle name="Normal 19 2 2 2 5" xfId="9856"/>
    <cellStyle name="Normal 19 2 2 3" xfId="3012"/>
    <cellStyle name="Normal 19 2 2 3 2" xfId="10822"/>
    <cellStyle name="Normal 19 2 2 4" xfId="5032"/>
    <cellStyle name="Normal 19 2 2 4 2" xfId="12752"/>
    <cellStyle name="Normal 19 2 2 5" xfId="6962"/>
    <cellStyle name="Normal 19 2 2 5 2" xfId="14682"/>
    <cellStyle name="Normal 19 2 2 6" xfId="8892"/>
    <cellStyle name="Normal 19 2 3" xfId="1561"/>
    <cellStyle name="Normal 19 2 3 2" xfId="3494"/>
    <cellStyle name="Normal 19 2 3 2 2" xfId="11304"/>
    <cellStyle name="Normal 19 2 3 3" xfId="5514"/>
    <cellStyle name="Normal 19 2 3 3 2" xfId="13234"/>
    <cellStyle name="Normal 19 2 3 4" xfId="7444"/>
    <cellStyle name="Normal 19 2 3 4 2" xfId="15164"/>
    <cellStyle name="Normal 19 2 3 5" xfId="9374"/>
    <cellStyle name="Normal 19 2 4" xfId="2530"/>
    <cellStyle name="Normal 19 2 4 2" xfId="10340"/>
    <cellStyle name="Normal 19 2 5" xfId="4550"/>
    <cellStyle name="Normal 19 2 5 2" xfId="12270"/>
    <cellStyle name="Normal 19 2 6" xfId="6480"/>
    <cellStyle name="Normal 19 2 6 2" xfId="14200"/>
    <cellStyle name="Normal 19 2 7" xfId="8410"/>
    <cellStyle name="Normal 19 3" xfId="669"/>
    <cellStyle name="Normal 19 3 2" xfId="1216"/>
    <cellStyle name="Normal 19 3 2 2" xfId="2203"/>
    <cellStyle name="Normal 19 3 2 2 2" xfId="4136"/>
    <cellStyle name="Normal 19 3 2 2 2 2" xfId="11946"/>
    <cellStyle name="Normal 19 3 2 2 3" xfId="6156"/>
    <cellStyle name="Normal 19 3 2 2 3 2" xfId="13876"/>
    <cellStyle name="Normal 19 3 2 2 4" xfId="8086"/>
    <cellStyle name="Normal 19 3 2 2 4 2" xfId="15806"/>
    <cellStyle name="Normal 19 3 2 2 5" xfId="10016"/>
    <cellStyle name="Normal 19 3 2 3" xfId="3173"/>
    <cellStyle name="Normal 19 3 2 3 2" xfId="10983"/>
    <cellStyle name="Normal 19 3 2 4" xfId="5193"/>
    <cellStyle name="Normal 19 3 2 4 2" xfId="12913"/>
    <cellStyle name="Normal 19 3 2 5" xfId="7123"/>
    <cellStyle name="Normal 19 3 2 5 2" xfId="14843"/>
    <cellStyle name="Normal 19 3 2 6" xfId="9053"/>
    <cellStyle name="Normal 19 3 3" xfId="1722"/>
    <cellStyle name="Normal 19 3 3 2" xfId="3655"/>
    <cellStyle name="Normal 19 3 3 2 2" xfId="11465"/>
    <cellStyle name="Normal 19 3 3 3" xfId="5675"/>
    <cellStyle name="Normal 19 3 3 3 2" xfId="13395"/>
    <cellStyle name="Normal 19 3 3 4" xfId="7605"/>
    <cellStyle name="Normal 19 3 3 4 2" xfId="15325"/>
    <cellStyle name="Normal 19 3 3 5" xfId="9535"/>
    <cellStyle name="Normal 19 3 4" xfId="2691"/>
    <cellStyle name="Normal 19 3 4 2" xfId="10501"/>
    <cellStyle name="Normal 19 3 5" xfId="4711"/>
    <cellStyle name="Normal 19 3 5 2" xfId="12431"/>
    <cellStyle name="Normal 19 3 6" xfId="6641"/>
    <cellStyle name="Normal 19 3 6 2" xfId="14361"/>
    <cellStyle name="Normal 19 3 7" xfId="8571"/>
    <cellStyle name="Normal 19 4" xfId="895"/>
    <cellStyle name="Normal 19 4 2" xfId="1883"/>
    <cellStyle name="Normal 19 4 2 2" xfId="3816"/>
    <cellStyle name="Normal 19 4 2 2 2" xfId="11626"/>
    <cellStyle name="Normal 19 4 2 3" xfId="5836"/>
    <cellStyle name="Normal 19 4 2 3 2" xfId="13556"/>
    <cellStyle name="Normal 19 4 2 4" xfId="7766"/>
    <cellStyle name="Normal 19 4 2 4 2" xfId="15486"/>
    <cellStyle name="Normal 19 4 2 5" xfId="9696"/>
    <cellStyle name="Normal 19 4 3" xfId="2852"/>
    <cellStyle name="Normal 19 4 3 2" xfId="10662"/>
    <cellStyle name="Normal 19 4 4" xfId="4872"/>
    <cellStyle name="Normal 19 4 4 2" xfId="12592"/>
    <cellStyle name="Normal 19 4 5" xfId="6802"/>
    <cellStyle name="Normal 19 4 5 2" xfId="14522"/>
    <cellStyle name="Normal 19 4 6" xfId="8732"/>
    <cellStyle name="Normal 19 5" xfId="1401"/>
    <cellStyle name="Normal 19 5 2" xfId="3334"/>
    <cellStyle name="Normal 19 5 2 2" xfId="11144"/>
    <cellStyle name="Normal 19 5 3" xfId="5354"/>
    <cellStyle name="Normal 19 5 3 2" xfId="13074"/>
    <cellStyle name="Normal 19 5 4" xfId="7284"/>
    <cellStyle name="Normal 19 5 4 2" xfId="15004"/>
    <cellStyle name="Normal 19 5 5" xfId="9214"/>
    <cellStyle name="Normal 19 6" xfId="2370"/>
    <cellStyle name="Normal 19 6 2" xfId="10180"/>
    <cellStyle name="Normal 19 7" xfId="4390"/>
    <cellStyle name="Normal 19 7 2" xfId="12110"/>
    <cellStyle name="Normal 19 8" xfId="6320"/>
    <cellStyle name="Normal 19 8 2" xfId="14040"/>
    <cellStyle name="Normal 19 9" xfId="8250"/>
    <cellStyle name="Normal 2" xfId="44"/>
    <cellStyle name="Normal 2 2" xfId="146"/>
    <cellStyle name="Normal 2 2 2" xfId="161"/>
    <cellStyle name="Normal 2 2 2 2" xfId="50"/>
    <cellStyle name="Normal 2 2 2 2 2" xfId="4220"/>
    <cellStyle name="Normal 2 2 2 2 2 2" xfId="4283"/>
    <cellStyle name="Normal 2 2 2 2 3" xfId="4270"/>
    <cellStyle name="Normal 2 2 2 3" xfId="4222"/>
    <cellStyle name="Normal 2 2 2 3 2" xfId="4285"/>
    <cellStyle name="Normal 2 2 2 4" xfId="4272"/>
    <cellStyle name="Normal 2 2 2 5" xfId="34728"/>
    <cellStyle name="Normal 2 2 3" xfId="174"/>
    <cellStyle name="Normal 2 2 3 2" xfId="239"/>
    <cellStyle name="Normal 2 3" xfId="150"/>
    <cellStyle name="Normal 2 3 2" xfId="162"/>
    <cellStyle name="Normal 2 3 2 2" xfId="230"/>
    <cellStyle name="Normal 2 3 3" xfId="226"/>
    <cellStyle name="Normal 2 3 3 2" xfId="4227"/>
    <cellStyle name="Normal 2 3 3 2 2" xfId="4290"/>
    <cellStyle name="Normal 2 3 3 3" xfId="4277"/>
    <cellStyle name="Normal 2 3 4" xfId="4221"/>
    <cellStyle name="Normal 2 3 4 2" xfId="4284"/>
    <cellStyle name="Normal 2 3 5" xfId="4271"/>
    <cellStyle name="Normal 2 4" xfId="163"/>
    <cellStyle name="Normal 2 4 2" xfId="231"/>
    <cellStyle name="Normal 2 4 3" xfId="34729"/>
    <cellStyle name="Normal 2 5" xfId="132"/>
    <cellStyle name="Normal 2 6" xfId="4240"/>
    <cellStyle name="Normal 2 7" xfId="4260"/>
    <cellStyle name="Normal 2 8" xfId="4303"/>
    <cellStyle name="Normal 2 8 2" xfId="16065"/>
    <cellStyle name="Normal 2 8 3" xfId="16064"/>
    <cellStyle name="Normal 2 8 3 2" xfId="16325"/>
    <cellStyle name="Normal 2 8 3 3" xfId="16356"/>
    <cellStyle name="Normal 2 8 3 3 2" xfId="16369"/>
    <cellStyle name="Normal 2 8 3 4" xfId="16784"/>
    <cellStyle name="Normal 2 8 3 4 2" xfId="16812"/>
    <cellStyle name="Normal 2 8 4" xfId="16844"/>
    <cellStyle name="Normal 2 8 5" xfId="17244"/>
    <cellStyle name="Normal 2 8 6" xfId="16828"/>
    <cellStyle name="Normal 2 8 6 2" xfId="16808"/>
    <cellStyle name="Normal 2 9" xfId="15931"/>
    <cellStyle name="Normal 2 9 2" xfId="16311"/>
    <cellStyle name="Normal 2 9 3" xfId="16342"/>
    <cellStyle name="Normal 2 9 3 2" xfId="16337"/>
    <cellStyle name="Normal 2 9 4" xfId="16803"/>
    <cellStyle name="Normal 2 9 4 2" xfId="16782"/>
    <cellStyle name="Normal 20" xfId="427"/>
    <cellStyle name="Normal 20 2" xfId="975"/>
    <cellStyle name="Normal 20 2 2" xfId="1963"/>
    <cellStyle name="Normal 20 2 2 2" xfId="3896"/>
    <cellStyle name="Normal 20 2 2 2 2" xfId="11706"/>
    <cellStyle name="Normal 20 2 2 3" xfId="5916"/>
    <cellStyle name="Normal 20 2 2 3 2" xfId="13636"/>
    <cellStyle name="Normal 20 2 2 4" xfId="7846"/>
    <cellStyle name="Normal 20 2 2 4 2" xfId="15566"/>
    <cellStyle name="Normal 20 2 2 5" xfId="9776"/>
    <cellStyle name="Normal 20 2 3" xfId="2932"/>
    <cellStyle name="Normal 20 2 3 2" xfId="10742"/>
    <cellStyle name="Normal 20 2 4" xfId="4952"/>
    <cellStyle name="Normal 20 2 4 2" xfId="12672"/>
    <cellStyle name="Normal 20 2 5" xfId="6882"/>
    <cellStyle name="Normal 20 2 5 2" xfId="14602"/>
    <cellStyle name="Normal 20 2 6" xfId="8812"/>
    <cellStyle name="Normal 20 3" xfId="1481"/>
    <cellStyle name="Normal 20 3 2" xfId="3414"/>
    <cellStyle name="Normal 20 3 2 2" xfId="11224"/>
    <cellStyle name="Normal 20 3 3" xfId="5434"/>
    <cellStyle name="Normal 20 3 3 2" xfId="13154"/>
    <cellStyle name="Normal 20 3 4" xfId="7364"/>
    <cellStyle name="Normal 20 3 4 2" xfId="15084"/>
    <cellStyle name="Normal 20 3 5" xfId="9294"/>
    <cellStyle name="Normal 20 4" xfId="2450"/>
    <cellStyle name="Normal 20 4 2" xfId="10260"/>
    <cellStyle name="Normal 20 5" xfId="4470"/>
    <cellStyle name="Normal 20 5 2" xfId="12190"/>
    <cellStyle name="Normal 20 6" xfId="6400"/>
    <cellStyle name="Normal 20 6 2" xfId="14120"/>
    <cellStyle name="Normal 20 7" xfId="8330"/>
    <cellStyle name="Normal 21" xfId="588"/>
    <cellStyle name="Normal 21 2" xfId="1136"/>
    <cellStyle name="Normal 21 2 2" xfId="2123"/>
    <cellStyle name="Normal 21 2 2 2" xfId="4056"/>
    <cellStyle name="Normal 21 2 2 2 2" xfId="11866"/>
    <cellStyle name="Normal 21 2 2 3" xfId="6076"/>
    <cellStyle name="Normal 21 2 2 3 2" xfId="13796"/>
    <cellStyle name="Normal 21 2 2 4" xfId="8006"/>
    <cellStyle name="Normal 21 2 2 4 2" xfId="15726"/>
    <cellStyle name="Normal 21 2 2 5" xfId="9936"/>
    <cellStyle name="Normal 21 2 3" xfId="3093"/>
    <cellStyle name="Normal 21 2 3 2" xfId="10903"/>
    <cellStyle name="Normal 21 2 4" xfId="5113"/>
    <cellStyle name="Normal 21 2 4 2" xfId="12833"/>
    <cellStyle name="Normal 21 2 5" xfId="7043"/>
    <cellStyle name="Normal 21 2 5 2" xfId="14763"/>
    <cellStyle name="Normal 21 2 6" xfId="8973"/>
    <cellStyle name="Normal 21 3" xfId="1642"/>
    <cellStyle name="Normal 21 3 2" xfId="3575"/>
    <cellStyle name="Normal 21 3 2 2" xfId="11385"/>
    <cellStyle name="Normal 21 3 3" xfId="5595"/>
    <cellStyle name="Normal 21 3 3 2" xfId="13315"/>
    <cellStyle name="Normal 21 3 4" xfId="7525"/>
    <cellStyle name="Normal 21 3 4 2" xfId="15245"/>
    <cellStyle name="Normal 21 3 5" xfId="9455"/>
    <cellStyle name="Normal 21 4" xfId="2611"/>
    <cellStyle name="Normal 21 4 2" xfId="10421"/>
    <cellStyle name="Normal 21 5" xfId="4631"/>
    <cellStyle name="Normal 21 5 2" xfId="12351"/>
    <cellStyle name="Normal 21 6" xfId="6561"/>
    <cellStyle name="Normal 21 6 2" xfId="14281"/>
    <cellStyle name="Normal 21 7" xfId="8491"/>
    <cellStyle name="Normal 22" xfId="752"/>
    <cellStyle name="Normal 22 2" xfId="2284"/>
    <cellStyle name="Normal 22 3" xfId="2288"/>
    <cellStyle name="Normal 22 3 2" xfId="4259"/>
    <cellStyle name="Normal 22 3 2 2" xfId="4267"/>
    <cellStyle name="Normal 22 3 3" xfId="34722"/>
    <cellStyle name="Normal 23" xfId="751"/>
    <cellStyle name="Normal 23 2" xfId="1803"/>
    <cellStyle name="Normal 23 2 2" xfId="3736"/>
    <cellStyle name="Normal 23 2 2 2" xfId="11546"/>
    <cellStyle name="Normal 23 2 3" xfId="5756"/>
    <cellStyle name="Normal 23 2 3 2" xfId="13476"/>
    <cellStyle name="Normal 23 2 4" xfId="7686"/>
    <cellStyle name="Normal 23 2 4 2" xfId="15406"/>
    <cellStyle name="Normal 23 2 5" xfId="9616"/>
    <cellStyle name="Normal 23 3" xfId="2772"/>
    <cellStyle name="Normal 23 3 2" xfId="10582"/>
    <cellStyle name="Normal 23 4" xfId="4792"/>
    <cellStyle name="Normal 23 4 2" xfId="12512"/>
    <cellStyle name="Normal 23 5" xfId="6722"/>
    <cellStyle name="Normal 23 5 2" xfId="14442"/>
    <cellStyle name="Normal 23 6" xfId="8652"/>
    <cellStyle name="Normal 24" xfId="51"/>
    <cellStyle name="Normal 24 2" xfId="2285"/>
    <cellStyle name="Normal 24 3" xfId="1306"/>
    <cellStyle name="Normal 24 4" xfId="4251"/>
    <cellStyle name="Normal 24 4 2" xfId="4262"/>
    <cellStyle name="Normal 24 5" xfId="34719"/>
    <cellStyle name="Normal 25" xfId="1321"/>
    <cellStyle name="Normal 25 2" xfId="3254"/>
    <cellStyle name="Normal 25 2 2" xfId="11064"/>
    <cellStyle name="Normal 25 3" xfId="5274"/>
    <cellStyle name="Normal 25 3 2" xfId="12994"/>
    <cellStyle name="Normal 25 4" xfId="7204"/>
    <cellStyle name="Normal 25 4 2" xfId="14924"/>
    <cellStyle name="Normal 25 5" xfId="9134"/>
    <cellStyle name="Normal 26" xfId="53"/>
    <cellStyle name="Normal 26 2" xfId="4253"/>
    <cellStyle name="Normal 26 2 2" xfId="4263"/>
    <cellStyle name="Normal 26 3" xfId="4252"/>
    <cellStyle name="Normal 26 4" xfId="4306"/>
    <cellStyle name="Normal 26 4 2" xfId="15914"/>
    <cellStyle name="Normal 26 4 3" xfId="15893"/>
    <cellStyle name="Normal 26 4 3 2" xfId="16032"/>
    <cellStyle name="Normal 26 4 3 3" xfId="15981"/>
    <cellStyle name="Normal 26 4 3 3 2" xfId="16324"/>
    <cellStyle name="Normal 26 4 3 3 3" xfId="16355"/>
    <cellStyle name="Normal 26 4 3 3 3 2" xfId="16368"/>
    <cellStyle name="Normal 26 4 3 3 4" xfId="16785"/>
    <cellStyle name="Normal 26 4 3 3 4 2" xfId="18337"/>
    <cellStyle name="Normal 26 4 3 4" xfId="16141"/>
    <cellStyle name="Normal 26 4 3 4 2" xfId="16332"/>
    <cellStyle name="Normal 26 4 3 4 3" xfId="16363"/>
    <cellStyle name="Normal 26 4 3 4 3 2" xfId="16376"/>
    <cellStyle name="Normal 26 4 3 4 4" xfId="16796"/>
    <cellStyle name="Normal 26 4 3 4 4 2" xfId="16805"/>
    <cellStyle name="Normal 26 4 4" xfId="16818"/>
    <cellStyle name="Normal 26 4 4 2" xfId="16787"/>
    <cellStyle name="Normal 27" xfId="2289"/>
    <cellStyle name="Normal 27 2" xfId="10097"/>
    <cellStyle name="Normal 28" xfId="4239"/>
    <cellStyle name="Normal 28 2" xfId="12027"/>
    <cellStyle name="Normal 28 3" xfId="4307"/>
    <cellStyle name="Normal 29" xfId="4249"/>
    <cellStyle name="Normal 29 2" xfId="4250"/>
    <cellStyle name="Normal 29 2 2" xfId="13957"/>
    <cellStyle name="Normal 29 2 3" xfId="15973"/>
    <cellStyle name="Normal 29 3" xfId="6237"/>
    <cellStyle name="Normal 29 4" xfId="15892"/>
    <cellStyle name="Normal 29 4 2" xfId="16031"/>
    <cellStyle name="Normal 29 4 3" xfId="15980"/>
    <cellStyle name="Normal 29 4 3 2" xfId="16323"/>
    <cellStyle name="Normal 29 4 3 3" xfId="16354"/>
    <cellStyle name="Normal 29 4 3 3 2" xfId="16367"/>
    <cellStyle name="Normal 29 4 3 4" xfId="16783"/>
    <cellStyle name="Normal 29 4 3 4 2" xfId="18332"/>
    <cellStyle name="Normal 29 4 4" xfId="16140"/>
    <cellStyle name="Normal 29 4 4 2" xfId="16331"/>
    <cellStyle name="Normal 29 4 4 3" xfId="16362"/>
    <cellStyle name="Normal 29 4 4 3 2" xfId="16375"/>
    <cellStyle name="Normal 29 4 4 4" xfId="16802"/>
    <cellStyle name="Normal 29 4 4 4 2" xfId="16832"/>
    <cellStyle name="Normal 29 5" xfId="15972"/>
    <cellStyle name="Normal 29 6" xfId="16820"/>
    <cellStyle name="Normal 29 6 2" xfId="16833"/>
    <cellStyle name="Normal 3" xfId="42"/>
    <cellStyle name="Normal 3 2" xfId="48"/>
    <cellStyle name="Normal 3 2 2" xfId="52"/>
    <cellStyle name="Normal 3 2 2 10" xfId="2291"/>
    <cellStyle name="Normal 3 2 2 10 2" xfId="10099"/>
    <cellStyle name="Normal 3 2 2 11" xfId="4309"/>
    <cellStyle name="Normal 3 2 2 11 2" xfId="12029"/>
    <cellStyle name="Normal 3 2 2 12" xfId="6239"/>
    <cellStyle name="Normal 3 2 2 12 2" xfId="13959"/>
    <cellStyle name="Normal 3 2 2 13" xfId="8169"/>
    <cellStyle name="Normal 3 2 2 14" xfId="16033"/>
    <cellStyle name="Normal 3 2 2 2" xfId="232"/>
    <cellStyle name="Normal 3 2 2 2 10" xfId="4325"/>
    <cellStyle name="Normal 3 2 2 2 10 2" xfId="12045"/>
    <cellStyle name="Normal 3 2 2 2 11" xfId="6255"/>
    <cellStyle name="Normal 3 2 2 2 11 2" xfId="13975"/>
    <cellStyle name="Normal 3 2 2 2 12" xfId="8185"/>
    <cellStyle name="Normal 3 2 2 2 2" xfId="257"/>
    <cellStyle name="Normal 3 2 2 2 2 10" xfId="6275"/>
    <cellStyle name="Normal 3 2 2 2 2 10 2" xfId="13995"/>
    <cellStyle name="Normal 3 2 2 2 2 11" xfId="8205"/>
    <cellStyle name="Normal 3 2 2 2 2 2" xfId="342"/>
    <cellStyle name="Normal 3 2 2 2 2 2 10" xfId="8245"/>
    <cellStyle name="Normal 3 2 2 2 2 2 2" xfId="422"/>
    <cellStyle name="Normal 3 2 2 2 2 2 2 2" xfId="582"/>
    <cellStyle name="Normal 3 2 2 2 2 2 2 2 2" xfId="1130"/>
    <cellStyle name="Normal 3 2 2 2 2 2 2 2 2 2" xfId="2118"/>
    <cellStyle name="Normal 3 2 2 2 2 2 2 2 2 2 2" xfId="4051"/>
    <cellStyle name="Normal 3 2 2 2 2 2 2 2 2 2 2 2" xfId="11861"/>
    <cellStyle name="Normal 3 2 2 2 2 2 2 2 2 2 3" xfId="6071"/>
    <cellStyle name="Normal 3 2 2 2 2 2 2 2 2 2 3 2" xfId="13791"/>
    <cellStyle name="Normal 3 2 2 2 2 2 2 2 2 2 4" xfId="8001"/>
    <cellStyle name="Normal 3 2 2 2 2 2 2 2 2 2 4 2" xfId="15721"/>
    <cellStyle name="Normal 3 2 2 2 2 2 2 2 2 2 5" xfId="9931"/>
    <cellStyle name="Normal 3 2 2 2 2 2 2 2 2 3" xfId="3087"/>
    <cellStyle name="Normal 3 2 2 2 2 2 2 2 2 3 2" xfId="10897"/>
    <cellStyle name="Normal 3 2 2 2 2 2 2 2 2 4" xfId="5107"/>
    <cellStyle name="Normal 3 2 2 2 2 2 2 2 2 4 2" xfId="12827"/>
    <cellStyle name="Normal 3 2 2 2 2 2 2 2 2 5" xfId="7037"/>
    <cellStyle name="Normal 3 2 2 2 2 2 2 2 2 5 2" xfId="14757"/>
    <cellStyle name="Normal 3 2 2 2 2 2 2 2 2 6" xfId="8967"/>
    <cellStyle name="Normal 3 2 2 2 2 2 2 2 3" xfId="1636"/>
    <cellStyle name="Normal 3 2 2 2 2 2 2 2 3 2" xfId="3569"/>
    <cellStyle name="Normal 3 2 2 2 2 2 2 2 3 2 2" xfId="11379"/>
    <cellStyle name="Normal 3 2 2 2 2 2 2 2 3 3" xfId="5589"/>
    <cellStyle name="Normal 3 2 2 2 2 2 2 2 3 3 2" xfId="13309"/>
    <cellStyle name="Normal 3 2 2 2 2 2 2 2 3 4" xfId="7519"/>
    <cellStyle name="Normal 3 2 2 2 2 2 2 2 3 4 2" xfId="15239"/>
    <cellStyle name="Normal 3 2 2 2 2 2 2 2 3 5" xfId="9449"/>
    <cellStyle name="Normal 3 2 2 2 2 2 2 2 4" xfId="2605"/>
    <cellStyle name="Normal 3 2 2 2 2 2 2 2 4 2" xfId="10415"/>
    <cellStyle name="Normal 3 2 2 2 2 2 2 2 5" xfId="4625"/>
    <cellStyle name="Normal 3 2 2 2 2 2 2 2 5 2" xfId="12345"/>
    <cellStyle name="Normal 3 2 2 2 2 2 2 2 6" xfId="6555"/>
    <cellStyle name="Normal 3 2 2 2 2 2 2 2 6 2" xfId="14275"/>
    <cellStyle name="Normal 3 2 2 2 2 2 2 2 7" xfId="8485"/>
    <cellStyle name="Normal 3 2 2 2 2 2 2 3" xfId="744"/>
    <cellStyle name="Normal 3 2 2 2 2 2 2 3 2" xfId="1291"/>
    <cellStyle name="Normal 3 2 2 2 2 2 2 3 2 2" xfId="2278"/>
    <cellStyle name="Normal 3 2 2 2 2 2 2 3 2 2 2" xfId="4211"/>
    <cellStyle name="Normal 3 2 2 2 2 2 2 3 2 2 2 2" xfId="12021"/>
    <cellStyle name="Normal 3 2 2 2 2 2 2 3 2 2 3" xfId="6231"/>
    <cellStyle name="Normal 3 2 2 2 2 2 2 3 2 2 3 2" xfId="13951"/>
    <cellStyle name="Normal 3 2 2 2 2 2 2 3 2 2 4" xfId="8161"/>
    <cellStyle name="Normal 3 2 2 2 2 2 2 3 2 2 4 2" xfId="15881"/>
    <cellStyle name="Normal 3 2 2 2 2 2 2 3 2 2 5" xfId="10091"/>
    <cellStyle name="Normal 3 2 2 2 2 2 2 3 2 3" xfId="3248"/>
    <cellStyle name="Normal 3 2 2 2 2 2 2 3 2 3 2" xfId="11058"/>
    <cellStyle name="Normal 3 2 2 2 2 2 2 3 2 4" xfId="5268"/>
    <cellStyle name="Normal 3 2 2 2 2 2 2 3 2 4 2" xfId="12988"/>
    <cellStyle name="Normal 3 2 2 2 2 2 2 3 2 5" xfId="7198"/>
    <cellStyle name="Normal 3 2 2 2 2 2 2 3 2 5 2" xfId="14918"/>
    <cellStyle name="Normal 3 2 2 2 2 2 2 3 2 6" xfId="9128"/>
    <cellStyle name="Normal 3 2 2 2 2 2 2 3 3" xfId="1797"/>
    <cellStyle name="Normal 3 2 2 2 2 2 2 3 3 2" xfId="3730"/>
    <cellStyle name="Normal 3 2 2 2 2 2 2 3 3 2 2" xfId="11540"/>
    <cellStyle name="Normal 3 2 2 2 2 2 2 3 3 3" xfId="5750"/>
    <cellStyle name="Normal 3 2 2 2 2 2 2 3 3 3 2" xfId="13470"/>
    <cellStyle name="Normal 3 2 2 2 2 2 2 3 3 4" xfId="7680"/>
    <cellStyle name="Normal 3 2 2 2 2 2 2 3 3 4 2" xfId="15400"/>
    <cellStyle name="Normal 3 2 2 2 2 2 2 3 3 5" xfId="9610"/>
    <cellStyle name="Normal 3 2 2 2 2 2 2 3 4" xfId="2766"/>
    <cellStyle name="Normal 3 2 2 2 2 2 2 3 4 2" xfId="10576"/>
    <cellStyle name="Normal 3 2 2 2 2 2 2 3 5" xfId="4786"/>
    <cellStyle name="Normal 3 2 2 2 2 2 2 3 5 2" xfId="12506"/>
    <cellStyle name="Normal 3 2 2 2 2 2 2 3 6" xfId="6716"/>
    <cellStyle name="Normal 3 2 2 2 2 2 2 3 6 2" xfId="14436"/>
    <cellStyle name="Normal 3 2 2 2 2 2 2 3 7" xfId="8646"/>
    <cellStyle name="Normal 3 2 2 2 2 2 2 4" xfId="970"/>
    <cellStyle name="Normal 3 2 2 2 2 2 2 4 2" xfId="1958"/>
    <cellStyle name="Normal 3 2 2 2 2 2 2 4 2 2" xfId="3891"/>
    <cellStyle name="Normal 3 2 2 2 2 2 2 4 2 2 2" xfId="11701"/>
    <cellStyle name="Normal 3 2 2 2 2 2 2 4 2 3" xfId="5911"/>
    <cellStyle name="Normal 3 2 2 2 2 2 2 4 2 3 2" xfId="13631"/>
    <cellStyle name="Normal 3 2 2 2 2 2 2 4 2 4" xfId="7841"/>
    <cellStyle name="Normal 3 2 2 2 2 2 2 4 2 4 2" xfId="15561"/>
    <cellStyle name="Normal 3 2 2 2 2 2 2 4 2 5" xfId="9771"/>
    <cellStyle name="Normal 3 2 2 2 2 2 2 4 3" xfId="2927"/>
    <cellStyle name="Normal 3 2 2 2 2 2 2 4 3 2" xfId="10737"/>
    <cellStyle name="Normal 3 2 2 2 2 2 2 4 4" xfId="4947"/>
    <cellStyle name="Normal 3 2 2 2 2 2 2 4 4 2" xfId="12667"/>
    <cellStyle name="Normal 3 2 2 2 2 2 2 4 5" xfId="6877"/>
    <cellStyle name="Normal 3 2 2 2 2 2 2 4 5 2" xfId="14597"/>
    <cellStyle name="Normal 3 2 2 2 2 2 2 4 6" xfId="8807"/>
    <cellStyle name="Normal 3 2 2 2 2 2 2 5" xfId="1476"/>
    <cellStyle name="Normal 3 2 2 2 2 2 2 5 2" xfId="3409"/>
    <cellStyle name="Normal 3 2 2 2 2 2 2 5 2 2" xfId="11219"/>
    <cellStyle name="Normal 3 2 2 2 2 2 2 5 3" xfId="5429"/>
    <cellStyle name="Normal 3 2 2 2 2 2 2 5 3 2" xfId="13149"/>
    <cellStyle name="Normal 3 2 2 2 2 2 2 5 4" xfId="7359"/>
    <cellStyle name="Normal 3 2 2 2 2 2 2 5 4 2" xfId="15079"/>
    <cellStyle name="Normal 3 2 2 2 2 2 2 5 5" xfId="9289"/>
    <cellStyle name="Normal 3 2 2 2 2 2 2 6" xfId="2445"/>
    <cellStyle name="Normal 3 2 2 2 2 2 2 6 2" xfId="10255"/>
    <cellStyle name="Normal 3 2 2 2 2 2 2 7" xfId="4465"/>
    <cellStyle name="Normal 3 2 2 2 2 2 2 7 2" xfId="12185"/>
    <cellStyle name="Normal 3 2 2 2 2 2 2 8" xfId="6395"/>
    <cellStyle name="Normal 3 2 2 2 2 2 2 8 2" xfId="14115"/>
    <cellStyle name="Normal 3 2 2 2 2 2 2 9" xfId="8325"/>
    <cellStyle name="Normal 3 2 2 2 2 2 3" xfId="502"/>
    <cellStyle name="Normal 3 2 2 2 2 2 3 2" xfId="1050"/>
    <cellStyle name="Normal 3 2 2 2 2 2 3 2 2" xfId="2038"/>
    <cellStyle name="Normal 3 2 2 2 2 2 3 2 2 2" xfId="3971"/>
    <cellStyle name="Normal 3 2 2 2 2 2 3 2 2 2 2" xfId="11781"/>
    <cellStyle name="Normal 3 2 2 2 2 2 3 2 2 3" xfId="5991"/>
    <cellStyle name="Normal 3 2 2 2 2 2 3 2 2 3 2" xfId="13711"/>
    <cellStyle name="Normal 3 2 2 2 2 2 3 2 2 4" xfId="7921"/>
    <cellStyle name="Normal 3 2 2 2 2 2 3 2 2 4 2" xfId="15641"/>
    <cellStyle name="Normal 3 2 2 2 2 2 3 2 2 5" xfId="9851"/>
    <cellStyle name="Normal 3 2 2 2 2 2 3 2 3" xfId="3007"/>
    <cellStyle name="Normal 3 2 2 2 2 2 3 2 3 2" xfId="10817"/>
    <cellStyle name="Normal 3 2 2 2 2 2 3 2 4" xfId="5027"/>
    <cellStyle name="Normal 3 2 2 2 2 2 3 2 4 2" xfId="12747"/>
    <cellStyle name="Normal 3 2 2 2 2 2 3 2 5" xfId="6957"/>
    <cellStyle name="Normal 3 2 2 2 2 2 3 2 5 2" xfId="14677"/>
    <cellStyle name="Normal 3 2 2 2 2 2 3 2 6" xfId="8887"/>
    <cellStyle name="Normal 3 2 2 2 2 2 3 3" xfId="1556"/>
    <cellStyle name="Normal 3 2 2 2 2 2 3 3 2" xfId="3489"/>
    <cellStyle name="Normal 3 2 2 2 2 2 3 3 2 2" xfId="11299"/>
    <cellStyle name="Normal 3 2 2 2 2 2 3 3 3" xfId="5509"/>
    <cellStyle name="Normal 3 2 2 2 2 2 3 3 3 2" xfId="13229"/>
    <cellStyle name="Normal 3 2 2 2 2 2 3 3 4" xfId="7439"/>
    <cellStyle name="Normal 3 2 2 2 2 2 3 3 4 2" xfId="15159"/>
    <cellStyle name="Normal 3 2 2 2 2 2 3 3 5" xfId="9369"/>
    <cellStyle name="Normal 3 2 2 2 2 2 3 4" xfId="2525"/>
    <cellStyle name="Normal 3 2 2 2 2 2 3 4 2" xfId="10335"/>
    <cellStyle name="Normal 3 2 2 2 2 2 3 5" xfId="4545"/>
    <cellStyle name="Normal 3 2 2 2 2 2 3 5 2" xfId="12265"/>
    <cellStyle name="Normal 3 2 2 2 2 2 3 6" xfId="6475"/>
    <cellStyle name="Normal 3 2 2 2 2 2 3 6 2" xfId="14195"/>
    <cellStyle name="Normal 3 2 2 2 2 2 3 7" xfId="8405"/>
    <cellStyle name="Normal 3 2 2 2 2 2 4" xfId="664"/>
    <cellStyle name="Normal 3 2 2 2 2 2 4 2" xfId="1211"/>
    <cellStyle name="Normal 3 2 2 2 2 2 4 2 2" xfId="2198"/>
    <cellStyle name="Normal 3 2 2 2 2 2 4 2 2 2" xfId="4131"/>
    <cellStyle name="Normal 3 2 2 2 2 2 4 2 2 2 2" xfId="11941"/>
    <cellStyle name="Normal 3 2 2 2 2 2 4 2 2 3" xfId="6151"/>
    <cellStyle name="Normal 3 2 2 2 2 2 4 2 2 3 2" xfId="13871"/>
    <cellStyle name="Normal 3 2 2 2 2 2 4 2 2 4" xfId="8081"/>
    <cellStyle name="Normal 3 2 2 2 2 2 4 2 2 4 2" xfId="15801"/>
    <cellStyle name="Normal 3 2 2 2 2 2 4 2 2 5" xfId="10011"/>
    <cellStyle name="Normal 3 2 2 2 2 2 4 2 3" xfId="3168"/>
    <cellStyle name="Normal 3 2 2 2 2 2 4 2 3 2" xfId="10978"/>
    <cellStyle name="Normal 3 2 2 2 2 2 4 2 4" xfId="5188"/>
    <cellStyle name="Normal 3 2 2 2 2 2 4 2 4 2" xfId="12908"/>
    <cellStyle name="Normal 3 2 2 2 2 2 4 2 5" xfId="7118"/>
    <cellStyle name="Normal 3 2 2 2 2 2 4 2 5 2" xfId="14838"/>
    <cellStyle name="Normal 3 2 2 2 2 2 4 2 6" xfId="9048"/>
    <cellStyle name="Normal 3 2 2 2 2 2 4 3" xfId="1717"/>
    <cellStyle name="Normal 3 2 2 2 2 2 4 3 2" xfId="3650"/>
    <cellStyle name="Normal 3 2 2 2 2 2 4 3 2 2" xfId="11460"/>
    <cellStyle name="Normal 3 2 2 2 2 2 4 3 3" xfId="5670"/>
    <cellStyle name="Normal 3 2 2 2 2 2 4 3 3 2" xfId="13390"/>
    <cellStyle name="Normal 3 2 2 2 2 2 4 3 4" xfId="7600"/>
    <cellStyle name="Normal 3 2 2 2 2 2 4 3 4 2" xfId="15320"/>
    <cellStyle name="Normal 3 2 2 2 2 2 4 3 5" xfId="9530"/>
    <cellStyle name="Normal 3 2 2 2 2 2 4 4" xfId="2686"/>
    <cellStyle name="Normal 3 2 2 2 2 2 4 4 2" xfId="10496"/>
    <cellStyle name="Normal 3 2 2 2 2 2 4 5" xfId="4706"/>
    <cellStyle name="Normal 3 2 2 2 2 2 4 5 2" xfId="12426"/>
    <cellStyle name="Normal 3 2 2 2 2 2 4 6" xfId="6636"/>
    <cellStyle name="Normal 3 2 2 2 2 2 4 6 2" xfId="14356"/>
    <cellStyle name="Normal 3 2 2 2 2 2 4 7" xfId="8566"/>
    <cellStyle name="Normal 3 2 2 2 2 2 5" xfId="890"/>
    <cellStyle name="Normal 3 2 2 2 2 2 5 2" xfId="1878"/>
    <cellStyle name="Normal 3 2 2 2 2 2 5 2 2" xfId="3811"/>
    <cellStyle name="Normal 3 2 2 2 2 2 5 2 2 2" xfId="11621"/>
    <cellStyle name="Normal 3 2 2 2 2 2 5 2 3" xfId="5831"/>
    <cellStyle name="Normal 3 2 2 2 2 2 5 2 3 2" xfId="13551"/>
    <cellStyle name="Normal 3 2 2 2 2 2 5 2 4" xfId="7761"/>
    <cellStyle name="Normal 3 2 2 2 2 2 5 2 4 2" xfId="15481"/>
    <cellStyle name="Normal 3 2 2 2 2 2 5 2 5" xfId="9691"/>
    <cellStyle name="Normal 3 2 2 2 2 2 5 3" xfId="2847"/>
    <cellStyle name="Normal 3 2 2 2 2 2 5 3 2" xfId="10657"/>
    <cellStyle name="Normal 3 2 2 2 2 2 5 4" xfId="4867"/>
    <cellStyle name="Normal 3 2 2 2 2 2 5 4 2" xfId="12587"/>
    <cellStyle name="Normal 3 2 2 2 2 2 5 5" xfId="6797"/>
    <cellStyle name="Normal 3 2 2 2 2 2 5 5 2" xfId="14517"/>
    <cellStyle name="Normal 3 2 2 2 2 2 5 6" xfId="8727"/>
    <cellStyle name="Normal 3 2 2 2 2 2 6" xfId="1396"/>
    <cellStyle name="Normal 3 2 2 2 2 2 6 2" xfId="3329"/>
    <cellStyle name="Normal 3 2 2 2 2 2 6 2 2" xfId="11139"/>
    <cellStyle name="Normal 3 2 2 2 2 2 6 3" xfId="5349"/>
    <cellStyle name="Normal 3 2 2 2 2 2 6 3 2" xfId="13069"/>
    <cellStyle name="Normal 3 2 2 2 2 2 6 4" xfId="7279"/>
    <cellStyle name="Normal 3 2 2 2 2 2 6 4 2" xfId="14999"/>
    <cellStyle name="Normal 3 2 2 2 2 2 6 5" xfId="9209"/>
    <cellStyle name="Normal 3 2 2 2 2 2 7" xfId="2365"/>
    <cellStyle name="Normal 3 2 2 2 2 2 7 2" xfId="10175"/>
    <cellStyle name="Normal 3 2 2 2 2 2 8" xfId="4385"/>
    <cellStyle name="Normal 3 2 2 2 2 2 8 2" xfId="12105"/>
    <cellStyle name="Normal 3 2 2 2 2 2 9" xfId="6315"/>
    <cellStyle name="Normal 3 2 2 2 2 2 9 2" xfId="14035"/>
    <cellStyle name="Normal 3 2 2 2 2 3" xfId="382"/>
    <cellStyle name="Normal 3 2 2 2 2 3 2" xfId="542"/>
    <cellStyle name="Normal 3 2 2 2 2 3 2 2" xfId="1090"/>
    <cellStyle name="Normal 3 2 2 2 2 3 2 2 2" xfId="2078"/>
    <cellStyle name="Normal 3 2 2 2 2 3 2 2 2 2" xfId="4011"/>
    <cellStyle name="Normal 3 2 2 2 2 3 2 2 2 2 2" xfId="11821"/>
    <cellStyle name="Normal 3 2 2 2 2 3 2 2 2 3" xfId="6031"/>
    <cellStyle name="Normal 3 2 2 2 2 3 2 2 2 3 2" xfId="13751"/>
    <cellStyle name="Normal 3 2 2 2 2 3 2 2 2 4" xfId="7961"/>
    <cellStyle name="Normal 3 2 2 2 2 3 2 2 2 4 2" xfId="15681"/>
    <cellStyle name="Normal 3 2 2 2 2 3 2 2 2 5" xfId="9891"/>
    <cellStyle name="Normal 3 2 2 2 2 3 2 2 3" xfId="3047"/>
    <cellStyle name="Normal 3 2 2 2 2 3 2 2 3 2" xfId="10857"/>
    <cellStyle name="Normal 3 2 2 2 2 3 2 2 4" xfId="5067"/>
    <cellStyle name="Normal 3 2 2 2 2 3 2 2 4 2" xfId="12787"/>
    <cellStyle name="Normal 3 2 2 2 2 3 2 2 5" xfId="6997"/>
    <cellStyle name="Normal 3 2 2 2 2 3 2 2 5 2" xfId="14717"/>
    <cellStyle name="Normal 3 2 2 2 2 3 2 2 6" xfId="8927"/>
    <cellStyle name="Normal 3 2 2 2 2 3 2 3" xfId="1596"/>
    <cellStyle name="Normal 3 2 2 2 2 3 2 3 2" xfId="3529"/>
    <cellStyle name="Normal 3 2 2 2 2 3 2 3 2 2" xfId="11339"/>
    <cellStyle name="Normal 3 2 2 2 2 3 2 3 3" xfId="5549"/>
    <cellStyle name="Normal 3 2 2 2 2 3 2 3 3 2" xfId="13269"/>
    <cellStyle name="Normal 3 2 2 2 2 3 2 3 4" xfId="7479"/>
    <cellStyle name="Normal 3 2 2 2 2 3 2 3 4 2" xfId="15199"/>
    <cellStyle name="Normal 3 2 2 2 2 3 2 3 5" xfId="9409"/>
    <cellStyle name="Normal 3 2 2 2 2 3 2 4" xfId="2565"/>
    <cellStyle name="Normal 3 2 2 2 2 3 2 4 2" xfId="10375"/>
    <cellStyle name="Normal 3 2 2 2 2 3 2 5" xfId="4585"/>
    <cellStyle name="Normal 3 2 2 2 2 3 2 5 2" xfId="12305"/>
    <cellStyle name="Normal 3 2 2 2 2 3 2 6" xfId="6515"/>
    <cellStyle name="Normal 3 2 2 2 2 3 2 6 2" xfId="14235"/>
    <cellStyle name="Normal 3 2 2 2 2 3 2 7" xfId="8445"/>
    <cellStyle name="Normal 3 2 2 2 2 3 3" xfId="704"/>
    <cellStyle name="Normal 3 2 2 2 2 3 3 2" xfId="1251"/>
    <cellStyle name="Normal 3 2 2 2 2 3 3 2 2" xfId="2238"/>
    <cellStyle name="Normal 3 2 2 2 2 3 3 2 2 2" xfId="4171"/>
    <cellStyle name="Normal 3 2 2 2 2 3 3 2 2 2 2" xfId="11981"/>
    <cellStyle name="Normal 3 2 2 2 2 3 3 2 2 3" xfId="6191"/>
    <cellStyle name="Normal 3 2 2 2 2 3 3 2 2 3 2" xfId="13911"/>
    <cellStyle name="Normal 3 2 2 2 2 3 3 2 2 4" xfId="8121"/>
    <cellStyle name="Normal 3 2 2 2 2 3 3 2 2 4 2" xfId="15841"/>
    <cellStyle name="Normal 3 2 2 2 2 3 3 2 2 5" xfId="10051"/>
    <cellStyle name="Normal 3 2 2 2 2 3 3 2 3" xfId="3208"/>
    <cellStyle name="Normal 3 2 2 2 2 3 3 2 3 2" xfId="11018"/>
    <cellStyle name="Normal 3 2 2 2 2 3 3 2 4" xfId="5228"/>
    <cellStyle name="Normal 3 2 2 2 2 3 3 2 4 2" xfId="12948"/>
    <cellStyle name="Normal 3 2 2 2 2 3 3 2 5" xfId="7158"/>
    <cellStyle name="Normal 3 2 2 2 2 3 3 2 5 2" xfId="14878"/>
    <cellStyle name="Normal 3 2 2 2 2 3 3 2 6" xfId="9088"/>
    <cellStyle name="Normal 3 2 2 2 2 3 3 3" xfId="1757"/>
    <cellStyle name="Normal 3 2 2 2 2 3 3 3 2" xfId="3690"/>
    <cellStyle name="Normal 3 2 2 2 2 3 3 3 2 2" xfId="11500"/>
    <cellStyle name="Normal 3 2 2 2 2 3 3 3 3" xfId="5710"/>
    <cellStyle name="Normal 3 2 2 2 2 3 3 3 3 2" xfId="13430"/>
    <cellStyle name="Normal 3 2 2 2 2 3 3 3 4" xfId="7640"/>
    <cellStyle name="Normal 3 2 2 2 2 3 3 3 4 2" xfId="15360"/>
    <cellStyle name="Normal 3 2 2 2 2 3 3 3 5" xfId="9570"/>
    <cellStyle name="Normal 3 2 2 2 2 3 3 4" xfId="2726"/>
    <cellStyle name="Normal 3 2 2 2 2 3 3 4 2" xfId="10536"/>
    <cellStyle name="Normal 3 2 2 2 2 3 3 5" xfId="4746"/>
    <cellStyle name="Normal 3 2 2 2 2 3 3 5 2" xfId="12466"/>
    <cellStyle name="Normal 3 2 2 2 2 3 3 6" xfId="6676"/>
    <cellStyle name="Normal 3 2 2 2 2 3 3 6 2" xfId="14396"/>
    <cellStyle name="Normal 3 2 2 2 2 3 3 7" xfId="8606"/>
    <cellStyle name="Normal 3 2 2 2 2 3 4" xfId="930"/>
    <cellStyle name="Normal 3 2 2 2 2 3 4 2" xfId="1918"/>
    <cellStyle name="Normal 3 2 2 2 2 3 4 2 2" xfId="3851"/>
    <cellStyle name="Normal 3 2 2 2 2 3 4 2 2 2" xfId="11661"/>
    <cellStyle name="Normal 3 2 2 2 2 3 4 2 3" xfId="5871"/>
    <cellStyle name="Normal 3 2 2 2 2 3 4 2 3 2" xfId="13591"/>
    <cellStyle name="Normal 3 2 2 2 2 3 4 2 4" xfId="7801"/>
    <cellStyle name="Normal 3 2 2 2 2 3 4 2 4 2" xfId="15521"/>
    <cellStyle name="Normal 3 2 2 2 2 3 4 2 5" xfId="9731"/>
    <cellStyle name="Normal 3 2 2 2 2 3 4 3" xfId="2887"/>
    <cellStyle name="Normal 3 2 2 2 2 3 4 3 2" xfId="10697"/>
    <cellStyle name="Normal 3 2 2 2 2 3 4 4" xfId="4907"/>
    <cellStyle name="Normal 3 2 2 2 2 3 4 4 2" xfId="12627"/>
    <cellStyle name="Normal 3 2 2 2 2 3 4 5" xfId="6837"/>
    <cellStyle name="Normal 3 2 2 2 2 3 4 5 2" xfId="14557"/>
    <cellStyle name="Normal 3 2 2 2 2 3 4 6" xfId="8767"/>
    <cellStyle name="Normal 3 2 2 2 2 3 5" xfId="1436"/>
    <cellStyle name="Normal 3 2 2 2 2 3 5 2" xfId="3369"/>
    <cellStyle name="Normal 3 2 2 2 2 3 5 2 2" xfId="11179"/>
    <cellStyle name="Normal 3 2 2 2 2 3 5 3" xfId="5389"/>
    <cellStyle name="Normal 3 2 2 2 2 3 5 3 2" xfId="13109"/>
    <cellStyle name="Normal 3 2 2 2 2 3 5 4" xfId="7319"/>
    <cellStyle name="Normal 3 2 2 2 2 3 5 4 2" xfId="15039"/>
    <cellStyle name="Normal 3 2 2 2 2 3 5 5" xfId="9249"/>
    <cellStyle name="Normal 3 2 2 2 2 3 6" xfId="2405"/>
    <cellStyle name="Normal 3 2 2 2 2 3 6 2" xfId="10215"/>
    <cellStyle name="Normal 3 2 2 2 2 3 7" xfId="4425"/>
    <cellStyle name="Normal 3 2 2 2 2 3 7 2" xfId="12145"/>
    <cellStyle name="Normal 3 2 2 2 2 3 8" xfId="6355"/>
    <cellStyle name="Normal 3 2 2 2 2 3 8 2" xfId="14075"/>
    <cellStyle name="Normal 3 2 2 2 2 3 9" xfId="8285"/>
    <cellStyle name="Normal 3 2 2 2 2 4" xfId="462"/>
    <cellStyle name="Normal 3 2 2 2 2 4 2" xfId="1010"/>
    <cellStyle name="Normal 3 2 2 2 2 4 2 2" xfId="1998"/>
    <cellStyle name="Normal 3 2 2 2 2 4 2 2 2" xfId="3931"/>
    <cellStyle name="Normal 3 2 2 2 2 4 2 2 2 2" xfId="11741"/>
    <cellStyle name="Normal 3 2 2 2 2 4 2 2 3" xfId="5951"/>
    <cellStyle name="Normal 3 2 2 2 2 4 2 2 3 2" xfId="13671"/>
    <cellStyle name="Normal 3 2 2 2 2 4 2 2 4" xfId="7881"/>
    <cellStyle name="Normal 3 2 2 2 2 4 2 2 4 2" xfId="15601"/>
    <cellStyle name="Normal 3 2 2 2 2 4 2 2 5" xfId="9811"/>
    <cellStyle name="Normal 3 2 2 2 2 4 2 3" xfId="2967"/>
    <cellStyle name="Normal 3 2 2 2 2 4 2 3 2" xfId="10777"/>
    <cellStyle name="Normal 3 2 2 2 2 4 2 4" xfId="4987"/>
    <cellStyle name="Normal 3 2 2 2 2 4 2 4 2" xfId="12707"/>
    <cellStyle name="Normal 3 2 2 2 2 4 2 5" xfId="6917"/>
    <cellStyle name="Normal 3 2 2 2 2 4 2 5 2" xfId="14637"/>
    <cellStyle name="Normal 3 2 2 2 2 4 2 6" xfId="8847"/>
    <cellStyle name="Normal 3 2 2 2 2 4 3" xfId="1516"/>
    <cellStyle name="Normal 3 2 2 2 2 4 3 2" xfId="3449"/>
    <cellStyle name="Normal 3 2 2 2 2 4 3 2 2" xfId="11259"/>
    <cellStyle name="Normal 3 2 2 2 2 4 3 3" xfId="5469"/>
    <cellStyle name="Normal 3 2 2 2 2 4 3 3 2" xfId="13189"/>
    <cellStyle name="Normal 3 2 2 2 2 4 3 4" xfId="7399"/>
    <cellStyle name="Normal 3 2 2 2 2 4 3 4 2" xfId="15119"/>
    <cellStyle name="Normal 3 2 2 2 2 4 3 5" xfId="9329"/>
    <cellStyle name="Normal 3 2 2 2 2 4 4" xfId="2485"/>
    <cellStyle name="Normal 3 2 2 2 2 4 4 2" xfId="10295"/>
    <cellStyle name="Normal 3 2 2 2 2 4 5" xfId="4505"/>
    <cellStyle name="Normal 3 2 2 2 2 4 5 2" xfId="12225"/>
    <cellStyle name="Normal 3 2 2 2 2 4 6" xfId="6435"/>
    <cellStyle name="Normal 3 2 2 2 2 4 6 2" xfId="14155"/>
    <cellStyle name="Normal 3 2 2 2 2 4 7" xfId="8365"/>
    <cellStyle name="Normal 3 2 2 2 2 5" xfId="624"/>
    <cellStyle name="Normal 3 2 2 2 2 5 2" xfId="1171"/>
    <cellStyle name="Normal 3 2 2 2 2 5 2 2" xfId="2158"/>
    <cellStyle name="Normal 3 2 2 2 2 5 2 2 2" xfId="4091"/>
    <cellStyle name="Normal 3 2 2 2 2 5 2 2 2 2" xfId="11901"/>
    <cellStyle name="Normal 3 2 2 2 2 5 2 2 3" xfId="6111"/>
    <cellStyle name="Normal 3 2 2 2 2 5 2 2 3 2" xfId="13831"/>
    <cellStyle name="Normal 3 2 2 2 2 5 2 2 4" xfId="8041"/>
    <cellStyle name="Normal 3 2 2 2 2 5 2 2 4 2" xfId="15761"/>
    <cellStyle name="Normal 3 2 2 2 2 5 2 2 5" xfId="9971"/>
    <cellStyle name="Normal 3 2 2 2 2 5 2 3" xfId="3128"/>
    <cellStyle name="Normal 3 2 2 2 2 5 2 3 2" xfId="10938"/>
    <cellStyle name="Normal 3 2 2 2 2 5 2 4" xfId="5148"/>
    <cellStyle name="Normal 3 2 2 2 2 5 2 4 2" xfId="12868"/>
    <cellStyle name="Normal 3 2 2 2 2 5 2 5" xfId="7078"/>
    <cellStyle name="Normal 3 2 2 2 2 5 2 5 2" xfId="14798"/>
    <cellStyle name="Normal 3 2 2 2 2 5 2 6" xfId="9008"/>
    <cellStyle name="Normal 3 2 2 2 2 5 3" xfId="1677"/>
    <cellStyle name="Normal 3 2 2 2 2 5 3 2" xfId="3610"/>
    <cellStyle name="Normal 3 2 2 2 2 5 3 2 2" xfId="11420"/>
    <cellStyle name="Normal 3 2 2 2 2 5 3 3" xfId="5630"/>
    <cellStyle name="Normal 3 2 2 2 2 5 3 3 2" xfId="13350"/>
    <cellStyle name="Normal 3 2 2 2 2 5 3 4" xfId="7560"/>
    <cellStyle name="Normal 3 2 2 2 2 5 3 4 2" xfId="15280"/>
    <cellStyle name="Normal 3 2 2 2 2 5 3 5" xfId="9490"/>
    <cellStyle name="Normal 3 2 2 2 2 5 4" xfId="2646"/>
    <cellStyle name="Normal 3 2 2 2 2 5 4 2" xfId="10456"/>
    <cellStyle name="Normal 3 2 2 2 2 5 5" xfId="4666"/>
    <cellStyle name="Normal 3 2 2 2 2 5 5 2" xfId="12386"/>
    <cellStyle name="Normal 3 2 2 2 2 5 6" xfId="6596"/>
    <cellStyle name="Normal 3 2 2 2 2 5 6 2" xfId="14316"/>
    <cellStyle name="Normal 3 2 2 2 2 5 7" xfId="8526"/>
    <cellStyle name="Normal 3 2 2 2 2 6" xfId="842"/>
    <cellStyle name="Normal 3 2 2 2 2 6 2" xfId="1838"/>
    <cellStyle name="Normal 3 2 2 2 2 6 2 2" xfId="3771"/>
    <cellStyle name="Normal 3 2 2 2 2 6 2 2 2" xfId="11581"/>
    <cellStyle name="Normal 3 2 2 2 2 6 2 3" xfId="5791"/>
    <cellStyle name="Normal 3 2 2 2 2 6 2 3 2" xfId="13511"/>
    <cellStyle name="Normal 3 2 2 2 2 6 2 4" xfId="7721"/>
    <cellStyle name="Normal 3 2 2 2 2 6 2 4 2" xfId="15441"/>
    <cellStyle name="Normal 3 2 2 2 2 6 2 5" xfId="9651"/>
    <cellStyle name="Normal 3 2 2 2 2 6 3" xfId="2807"/>
    <cellStyle name="Normal 3 2 2 2 2 6 3 2" xfId="10617"/>
    <cellStyle name="Normal 3 2 2 2 2 6 4" xfId="4827"/>
    <cellStyle name="Normal 3 2 2 2 2 6 4 2" xfId="12547"/>
    <cellStyle name="Normal 3 2 2 2 2 6 5" xfId="6757"/>
    <cellStyle name="Normal 3 2 2 2 2 6 5 2" xfId="14477"/>
    <cellStyle name="Normal 3 2 2 2 2 6 6" xfId="8687"/>
    <cellStyle name="Normal 3 2 2 2 2 7" xfId="1356"/>
    <cellStyle name="Normal 3 2 2 2 2 7 2" xfId="3289"/>
    <cellStyle name="Normal 3 2 2 2 2 7 2 2" xfId="11099"/>
    <cellStyle name="Normal 3 2 2 2 2 7 3" xfId="5309"/>
    <cellStyle name="Normal 3 2 2 2 2 7 3 2" xfId="13029"/>
    <cellStyle name="Normal 3 2 2 2 2 7 4" xfId="7239"/>
    <cellStyle name="Normal 3 2 2 2 2 7 4 2" xfId="14959"/>
    <cellStyle name="Normal 3 2 2 2 2 7 5" xfId="9169"/>
    <cellStyle name="Normal 3 2 2 2 2 8" xfId="2325"/>
    <cellStyle name="Normal 3 2 2 2 2 8 2" xfId="10135"/>
    <cellStyle name="Normal 3 2 2 2 2 9" xfId="4345"/>
    <cellStyle name="Normal 3 2 2 2 2 9 2" xfId="12065"/>
    <cellStyle name="Normal 3 2 2 2 3" xfId="322"/>
    <cellStyle name="Normal 3 2 2 2 3 10" xfId="8225"/>
    <cellStyle name="Normal 3 2 2 2 3 2" xfId="402"/>
    <cellStyle name="Normal 3 2 2 2 3 2 2" xfId="562"/>
    <cellStyle name="Normal 3 2 2 2 3 2 2 2" xfId="1110"/>
    <cellStyle name="Normal 3 2 2 2 3 2 2 2 2" xfId="2098"/>
    <cellStyle name="Normal 3 2 2 2 3 2 2 2 2 2" xfId="4031"/>
    <cellStyle name="Normal 3 2 2 2 3 2 2 2 2 2 2" xfId="11841"/>
    <cellStyle name="Normal 3 2 2 2 3 2 2 2 2 3" xfId="6051"/>
    <cellStyle name="Normal 3 2 2 2 3 2 2 2 2 3 2" xfId="13771"/>
    <cellStyle name="Normal 3 2 2 2 3 2 2 2 2 4" xfId="7981"/>
    <cellStyle name="Normal 3 2 2 2 3 2 2 2 2 4 2" xfId="15701"/>
    <cellStyle name="Normal 3 2 2 2 3 2 2 2 2 5" xfId="9911"/>
    <cellStyle name="Normal 3 2 2 2 3 2 2 2 3" xfId="3067"/>
    <cellStyle name="Normal 3 2 2 2 3 2 2 2 3 2" xfId="10877"/>
    <cellStyle name="Normal 3 2 2 2 3 2 2 2 4" xfId="5087"/>
    <cellStyle name="Normal 3 2 2 2 3 2 2 2 4 2" xfId="12807"/>
    <cellStyle name="Normal 3 2 2 2 3 2 2 2 5" xfId="7017"/>
    <cellStyle name="Normal 3 2 2 2 3 2 2 2 5 2" xfId="14737"/>
    <cellStyle name="Normal 3 2 2 2 3 2 2 2 6" xfId="8947"/>
    <cellStyle name="Normal 3 2 2 2 3 2 2 3" xfId="1616"/>
    <cellStyle name="Normal 3 2 2 2 3 2 2 3 2" xfId="3549"/>
    <cellStyle name="Normal 3 2 2 2 3 2 2 3 2 2" xfId="11359"/>
    <cellStyle name="Normal 3 2 2 2 3 2 2 3 3" xfId="5569"/>
    <cellStyle name="Normal 3 2 2 2 3 2 2 3 3 2" xfId="13289"/>
    <cellStyle name="Normal 3 2 2 2 3 2 2 3 4" xfId="7499"/>
    <cellStyle name="Normal 3 2 2 2 3 2 2 3 4 2" xfId="15219"/>
    <cellStyle name="Normal 3 2 2 2 3 2 2 3 5" xfId="9429"/>
    <cellStyle name="Normal 3 2 2 2 3 2 2 4" xfId="2585"/>
    <cellStyle name="Normal 3 2 2 2 3 2 2 4 2" xfId="10395"/>
    <cellStyle name="Normal 3 2 2 2 3 2 2 5" xfId="4605"/>
    <cellStyle name="Normal 3 2 2 2 3 2 2 5 2" xfId="12325"/>
    <cellStyle name="Normal 3 2 2 2 3 2 2 6" xfId="6535"/>
    <cellStyle name="Normal 3 2 2 2 3 2 2 6 2" xfId="14255"/>
    <cellStyle name="Normal 3 2 2 2 3 2 2 7" xfId="8465"/>
    <cellStyle name="Normal 3 2 2 2 3 2 3" xfId="724"/>
    <cellStyle name="Normal 3 2 2 2 3 2 3 2" xfId="1271"/>
    <cellStyle name="Normal 3 2 2 2 3 2 3 2 2" xfId="2258"/>
    <cellStyle name="Normal 3 2 2 2 3 2 3 2 2 2" xfId="4191"/>
    <cellStyle name="Normal 3 2 2 2 3 2 3 2 2 2 2" xfId="12001"/>
    <cellStyle name="Normal 3 2 2 2 3 2 3 2 2 3" xfId="6211"/>
    <cellStyle name="Normal 3 2 2 2 3 2 3 2 2 3 2" xfId="13931"/>
    <cellStyle name="Normal 3 2 2 2 3 2 3 2 2 4" xfId="8141"/>
    <cellStyle name="Normal 3 2 2 2 3 2 3 2 2 4 2" xfId="15861"/>
    <cellStyle name="Normal 3 2 2 2 3 2 3 2 2 5" xfId="10071"/>
    <cellStyle name="Normal 3 2 2 2 3 2 3 2 3" xfId="3228"/>
    <cellStyle name="Normal 3 2 2 2 3 2 3 2 3 2" xfId="11038"/>
    <cellStyle name="Normal 3 2 2 2 3 2 3 2 4" xfId="5248"/>
    <cellStyle name="Normal 3 2 2 2 3 2 3 2 4 2" xfId="12968"/>
    <cellStyle name="Normal 3 2 2 2 3 2 3 2 5" xfId="7178"/>
    <cellStyle name="Normal 3 2 2 2 3 2 3 2 5 2" xfId="14898"/>
    <cellStyle name="Normal 3 2 2 2 3 2 3 2 6" xfId="9108"/>
    <cellStyle name="Normal 3 2 2 2 3 2 3 3" xfId="1777"/>
    <cellStyle name="Normal 3 2 2 2 3 2 3 3 2" xfId="3710"/>
    <cellStyle name="Normal 3 2 2 2 3 2 3 3 2 2" xfId="11520"/>
    <cellStyle name="Normal 3 2 2 2 3 2 3 3 3" xfId="5730"/>
    <cellStyle name="Normal 3 2 2 2 3 2 3 3 3 2" xfId="13450"/>
    <cellStyle name="Normal 3 2 2 2 3 2 3 3 4" xfId="7660"/>
    <cellStyle name="Normal 3 2 2 2 3 2 3 3 4 2" xfId="15380"/>
    <cellStyle name="Normal 3 2 2 2 3 2 3 3 5" xfId="9590"/>
    <cellStyle name="Normal 3 2 2 2 3 2 3 4" xfId="2746"/>
    <cellStyle name="Normal 3 2 2 2 3 2 3 4 2" xfId="10556"/>
    <cellStyle name="Normal 3 2 2 2 3 2 3 5" xfId="4766"/>
    <cellStyle name="Normal 3 2 2 2 3 2 3 5 2" xfId="12486"/>
    <cellStyle name="Normal 3 2 2 2 3 2 3 6" xfId="6696"/>
    <cellStyle name="Normal 3 2 2 2 3 2 3 6 2" xfId="14416"/>
    <cellStyle name="Normal 3 2 2 2 3 2 3 7" xfId="8626"/>
    <cellStyle name="Normal 3 2 2 2 3 2 4" xfId="950"/>
    <cellStyle name="Normal 3 2 2 2 3 2 4 2" xfId="1938"/>
    <cellStyle name="Normal 3 2 2 2 3 2 4 2 2" xfId="3871"/>
    <cellStyle name="Normal 3 2 2 2 3 2 4 2 2 2" xfId="11681"/>
    <cellStyle name="Normal 3 2 2 2 3 2 4 2 3" xfId="5891"/>
    <cellStyle name="Normal 3 2 2 2 3 2 4 2 3 2" xfId="13611"/>
    <cellStyle name="Normal 3 2 2 2 3 2 4 2 4" xfId="7821"/>
    <cellStyle name="Normal 3 2 2 2 3 2 4 2 4 2" xfId="15541"/>
    <cellStyle name="Normal 3 2 2 2 3 2 4 2 5" xfId="9751"/>
    <cellStyle name="Normal 3 2 2 2 3 2 4 3" xfId="2907"/>
    <cellStyle name="Normal 3 2 2 2 3 2 4 3 2" xfId="10717"/>
    <cellStyle name="Normal 3 2 2 2 3 2 4 4" xfId="4927"/>
    <cellStyle name="Normal 3 2 2 2 3 2 4 4 2" xfId="12647"/>
    <cellStyle name="Normal 3 2 2 2 3 2 4 5" xfId="6857"/>
    <cellStyle name="Normal 3 2 2 2 3 2 4 5 2" xfId="14577"/>
    <cellStyle name="Normal 3 2 2 2 3 2 4 6" xfId="8787"/>
    <cellStyle name="Normal 3 2 2 2 3 2 5" xfId="1456"/>
    <cellStyle name="Normal 3 2 2 2 3 2 5 2" xfId="3389"/>
    <cellStyle name="Normal 3 2 2 2 3 2 5 2 2" xfId="11199"/>
    <cellStyle name="Normal 3 2 2 2 3 2 5 3" xfId="5409"/>
    <cellStyle name="Normal 3 2 2 2 3 2 5 3 2" xfId="13129"/>
    <cellStyle name="Normal 3 2 2 2 3 2 5 4" xfId="7339"/>
    <cellStyle name="Normal 3 2 2 2 3 2 5 4 2" xfId="15059"/>
    <cellStyle name="Normal 3 2 2 2 3 2 5 5" xfId="9269"/>
    <cellStyle name="Normal 3 2 2 2 3 2 6" xfId="2425"/>
    <cellStyle name="Normal 3 2 2 2 3 2 6 2" xfId="10235"/>
    <cellStyle name="Normal 3 2 2 2 3 2 7" xfId="4445"/>
    <cellStyle name="Normal 3 2 2 2 3 2 7 2" xfId="12165"/>
    <cellStyle name="Normal 3 2 2 2 3 2 8" xfId="6375"/>
    <cellStyle name="Normal 3 2 2 2 3 2 8 2" xfId="14095"/>
    <cellStyle name="Normal 3 2 2 2 3 2 9" xfId="8305"/>
    <cellStyle name="Normal 3 2 2 2 3 3" xfId="482"/>
    <cellStyle name="Normal 3 2 2 2 3 3 2" xfId="1030"/>
    <cellStyle name="Normal 3 2 2 2 3 3 2 2" xfId="2018"/>
    <cellStyle name="Normal 3 2 2 2 3 3 2 2 2" xfId="3951"/>
    <cellStyle name="Normal 3 2 2 2 3 3 2 2 2 2" xfId="11761"/>
    <cellStyle name="Normal 3 2 2 2 3 3 2 2 3" xfId="5971"/>
    <cellStyle name="Normal 3 2 2 2 3 3 2 2 3 2" xfId="13691"/>
    <cellStyle name="Normal 3 2 2 2 3 3 2 2 4" xfId="7901"/>
    <cellStyle name="Normal 3 2 2 2 3 3 2 2 4 2" xfId="15621"/>
    <cellStyle name="Normal 3 2 2 2 3 3 2 2 5" xfId="9831"/>
    <cellStyle name="Normal 3 2 2 2 3 3 2 3" xfId="2987"/>
    <cellStyle name="Normal 3 2 2 2 3 3 2 3 2" xfId="10797"/>
    <cellStyle name="Normal 3 2 2 2 3 3 2 4" xfId="5007"/>
    <cellStyle name="Normal 3 2 2 2 3 3 2 4 2" xfId="12727"/>
    <cellStyle name="Normal 3 2 2 2 3 3 2 5" xfId="6937"/>
    <cellStyle name="Normal 3 2 2 2 3 3 2 5 2" xfId="14657"/>
    <cellStyle name="Normal 3 2 2 2 3 3 2 6" xfId="8867"/>
    <cellStyle name="Normal 3 2 2 2 3 3 3" xfId="1536"/>
    <cellStyle name="Normal 3 2 2 2 3 3 3 2" xfId="3469"/>
    <cellStyle name="Normal 3 2 2 2 3 3 3 2 2" xfId="11279"/>
    <cellStyle name="Normal 3 2 2 2 3 3 3 3" xfId="5489"/>
    <cellStyle name="Normal 3 2 2 2 3 3 3 3 2" xfId="13209"/>
    <cellStyle name="Normal 3 2 2 2 3 3 3 4" xfId="7419"/>
    <cellStyle name="Normal 3 2 2 2 3 3 3 4 2" xfId="15139"/>
    <cellStyle name="Normal 3 2 2 2 3 3 3 5" xfId="9349"/>
    <cellStyle name="Normal 3 2 2 2 3 3 4" xfId="2505"/>
    <cellStyle name="Normal 3 2 2 2 3 3 4 2" xfId="10315"/>
    <cellStyle name="Normal 3 2 2 2 3 3 5" xfId="4525"/>
    <cellStyle name="Normal 3 2 2 2 3 3 5 2" xfId="12245"/>
    <cellStyle name="Normal 3 2 2 2 3 3 6" xfId="6455"/>
    <cellStyle name="Normal 3 2 2 2 3 3 6 2" xfId="14175"/>
    <cellStyle name="Normal 3 2 2 2 3 3 7" xfId="8385"/>
    <cellStyle name="Normal 3 2 2 2 3 4" xfId="644"/>
    <cellStyle name="Normal 3 2 2 2 3 4 2" xfId="1191"/>
    <cellStyle name="Normal 3 2 2 2 3 4 2 2" xfId="2178"/>
    <cellStyle name="Normal 3 2 2 2 3 4 2 2 2" xfId="4111"/>
    <cellStyle name="Normal 3 2 2 2 3 4 2 2 2 2" xfId="11921"/>
    <cellStyle name="Normal 3 2 2 2 3 4 2 2 3" xfId="6131"/>
    <cellStyle name="Normal 3 2 2 2 3 4 2 2 3 2" xfId="13851"/>
    <cellStyle name="Normal 3 2 2 2 3 4 2 2 4" xfId="8061"/>
    <cellStyle name="Normal 3 2 2 2 3 4 2 2 4 2" xfId="15781"/>
    <cellStyle name="Normal 3 2 2 2 3 4 2 2 5" xfId="9991"/>
    <cellStyle name="Normal 3 2 2 2 3 4 2 3" xfId="3148"/>
    <cellStyle name="Normal 3 2 2 2 3 4 2 3 2" xfId="10958"/>
    <cellStyle name="Normal 3 2 2 2 3 4 2 4" xfId="5168"/>
    <cellStyle name="Normal 3 2 2 2 3 4 2 4 2" xfId="12888"/>
    <cellStyle name="Normal 3 2 2 2 3 4 2 5" xfId="7098"/>
    <cellStyle name="Normal 3 2 2 2 3 4 2 5 2" xfId="14818"/>
    <cellStyle name="Normal 3 2 2 2 3 4 2 6" xfId="9028"/>
    <cellStyle name="Normal 3 2 2 2 3 4 3" xfId="1697"/>
    <cellStyle name="Normal 3 2 2 2 3 4 3 2" xfId="3630"/>
    <cellStyle name="Normal 3 2 2 2 3 4 3 2 2" xfId="11440"/>
    <cellStyle name="Normal 3 2 2 2 3 4 3 3" xfId="5650"/>
    <cellStyle name="Normal 3 2 2 2 3 4 3 3 2" xfId="13370"/>
    <cellStyle name="Normal 3 2 2 2 3 4 3 4" xfId="7580"/>
    <cellStyle name="Normal 3 2 2 2 3 4 3 4 2" xfId="15300"/>
    <cellStyle name="Normal 3 2 2 2 3 4 3 5" xfId="9510"/>
    <cellStyle name="Normal 3 2 2 2 3 4 4" xfId="2666"/>
    <cellStyle name="Normal 3 2 2 2 3 4 4 2" xfId="10476"/>
    <cellStyle name="Normal 3 2 2 2 3 4 5" xfId="4686"/>
    <cellStyle name="Normal 3 2 2 2 3 4 5 2" xfId="12406"/>
    <cellStyle name="Normal 3 2 2 2 3 4 6" xfId="6616"/>
    <cellStyle name="Normal 3 2 2 2 3 4 6 2" xfId="14336"/>
    <cellStyle name="Normal 3 2 2 2 3 4 7" xfId="8546"/>
    <cellStyle name="Normal 3 2 2 2 3 5" xfId="870"/>
    <cellStyle name="Normal 3 2 2 2 3 5 2" xfId="1858"/>
    <cellStyle name="Normal 3 2 2 2 3 5 2 2" xfId="3791"/>
    <cellStyle name="Normal 3 2 2 2 3 5 2 2 2" xfId="11601"/>
    <cellStyle name="Normal 3 2 2 2 3 5 2 3" xfId="5811"/>
    <cellStyle name="Normal 3 2 2 2 3 5 2 3 2" xfId="13531"/>
    <cellStyle name="Normal 3 2 2 2 3 5 2 4" xfId="7741"/>
    <cellStyle name="Normal 3 2 2 2 3 5 2 4 2" xfId="15461"/>
    <cellStyle name="Normal 3 2 2 2 3 5 2 5" xfId="9671"/>
    <cellStyle name="Normal 3 2 2 2 3 5 3" xfId="2827"/>
    <cellStyle name="Normal 3 2 2 2 3 5 3 2" xfId="10637"/>
    <cellStyle name="Normal 3 2 2 2 3 5 4" xfId="4847"/>
    <cellStyle name="Normal 3 2 2 2 3 5 4 2" xfId="12567"/>
    <cellStyle name="Normal 3 2 2 2 3 5 5" xfId="6777"/>
    <cellStyle name="Normal 3 2 2 2 3 5 5 2" xfId="14497"/>
    <cellStyle name="Normal 3 2 2 2 3 5 6" xfId="8707"/>
    <cellStyle name="Normal 3 2 2 2 3 6" xfId="1376"/>
    <cellStyle name="Normal 3 2 2 2 3 6 2" xfId="3309"/>
    <cellStyle name="Normal 3 2 2 2 3 6 2 2" xfId="11119"/>
    <cellStyle name="Normal 3 2 2 2 3 6 3" xfId="5329"/>
    <cellStyle name="Normal 3 2 2 2 3 6 3 2" xfId="13049"/>
    <cellStyle name="Normal 3 2 2 2 3 6 4" xfId="7259"/>
    <cellStyle name="Normal 3 2 2 2 3 6 4 2" xfId="14979"/>
    <cellStyle name="Normal 3 2 2 2 3 6 5" xfId="9189"/>
    <cellStyle name="Normal 3 2 2 2 3 7" xfId="2345"/>
    <cellStyle name="Normal 3 2 2 2 3 7 2" xfId="10155"/>
    <cellStyle name="Normal 3 2 2 2 3 8" xfId="4365"/>
    <cellStyle name="Normal 3 2 2 2 3 8 2" xfId="12085"/>
    <cellStyle name="Normal 3 2 2 2 3 9" xfId="6295"/>
    <cellStyle name="Normal 3 2 2 2 3 9 2" xfId="14015"/>
    <cellStyle name="Normal 3 2 2 2 4" xfId="362"/>
    <cellStyle name="Normal 3 2 2 2 4 2" xfId="522"/>
    <cellStyle name="Normal 3 2 2 2 4 2 2" xfId="1070"/>
    <cellStyle name="Normal 3 2 2 2 4 2 2 2" xfId="2058"/>
    <cellStyle name="Normal 3 2 2 2 4 2 2 2 2" xfId="3991"/>
    <cellStyle name="Normal 3 2 2 2 4 2 2 2 2 2" xfId="11801"/>
    <cellStyle name="Normal 3 2 2 2 4 2 2 2 3" xfId="6011"/>
    <cellStyle name="Normal 3 2 2 2 4 2 2 2 3 2" xfId="13731"/>
    <cellStyle name="Normal 3 2 2 2 4 2 2 2 4" xfId="7941"/>
    <cellStyle name="Normal 3 2 2 2 4 2 2 2 4 2" xfId="15661"/>
    <cellStyle name="Normal 3 2 2 2 4 2 2 2 5" xfId="9871"/>
    <cellStyle name="Normal 3 2 2 2 4 2 2 3" xfId="3027"/>
    <cellStyle name="Normal 3 2 2 2 4 2 2 3 2" xfId="10837"/>
    <cellStyle name="Normal 3 2 2 2 4 2 2 4" xfId="5047"/>
    <cellStyle name="Normal 3 2 2 2 4 2 2 4 2" xfId="12767"/>
    <cellStyle name="Normal 3 2 2 2 4 2 2 5" xfId="6977"/>
    <cellStyle name="Normal 3 2 2 2 4 2 2 5 2" xfId="14697"/>
    <cellStyle name="Normal 3 2 2 2 4 2 2 6" xfId="8907"/>
    <cellStyle name="Normal 3 2 2 2 4 2 3" xfId="1576"/>
    <cellStyle name="Normal 3 2 2 2 4 2 3 2" xfId="3509"/>
    <cellStyle name="Normal 3 2 2 2 4 2 3 2 2" xfId="11319"/>
    <cellStyle name="Normal 3 2 2 2 4 2 3 3" xfId="5529"/>
    <cellStyle name="Normal 3 2 2 2 4 2 3 3 2" xfId="13249"/>
    <cellStyle name="Normal 3 2 2 2 4 2 3 4" xfId="7459"/>
    <cellStyle name="Normal 3 2 2 2 4 2 3 4 2" xfId="15179"/>
    <cellStyle name="Normal 3 2 2 2 4 2 3 5" xfId="9389"/>
    <cellStyle name="Normal 3 2 2 2 4 2 4" xfId="2545"/>
    <cellStyle name="Normal 3 2 2 2 4 2 4 2" xfId="10355"/>
    <cellStyle name="Normal 3 2 2 2 4 2 5" xfId="4565"/>
    <cellStyle name="Normal 3 2 2 2 4 2 5 2" xfId="12285"/>
    <cellStyle name="Normal 3 2 2 2 4 2 6" xfId="6495"/>
    <cellStyle name="Normal 3 2 2 2 4 2 6 2" xfId="14215"/>
    <cellStyle name="Normal 3 2 2 2 4 2 7" xfId="8425"/>
    <cellStyle name="Normal 3 2 2 2 4 3" xfId="684"/>
    <cellStyle name="Normal 3 2 2 2 4 3 2" xfId="1231"/>
    <cellStyle name="Normal 3 2 2 2 4 3 2 2" xfId="2218"/>
    <cellStyle name="Normal 3 2 2 2 4 3 2 2 2" xfId="4151"/>
    <cellStyle name="Normal 3 2 2 2 4 3 2 2 2 2" xfId="11961"/>
    <cellStyle name="Normal 3 2 2 2 4 3 2 2 3" xfId="6171"/>
    <cellStyle name="Normal 3 2 2 2 4 3 2 2 3 2" xfId="13891"/>
    <cellStyle name="Normal 3 2 2 2 4 3 2 2 4" xfId="8101"/>
    <cellStyle name="Normal 3 2 2 2 4 3 2 2 4 2" xfId="15821"/>
    <cellStyle name="Normal 3 2 2 2 4 3 2 2 5" xfId="10031"/>
    <cellStyle name="Normal 3 2 2 2 4 3 2 3" xfId="3188"/>
    <cellStyle name="Normal 3 2 2 2 4 3 2 3 2" xfId="10998"/>
    <cellStyle name="Normal 3 2 2 2 4 3 2 4" xfId="5208"/>
    <cellStyle name="Normal 3 2 2 2 4 3 2 4 2" xfId="12928"/>
    <cellStyle name="Normal 3 2 2 2 4 3 2 5" xfId="7138"/>
    <cellStyle name="Normal 3 2 2 2 4 3 2 5 2" xfId="14858"/>
    <cellStyle name="Normal 3 2 2 2 4 3 2 6" xfId="9068"/>
    <cellStyle name="Normal 3 2 2 2 4 3 3" xfId="1737"/>
    <cellStyle name="Normal 3 2 2 2 4 3 3 2" xfId="3670"/>
    <cellStyle name="Normal 3 2 2 2 4 3 3 2 2" xfId="11480"/>
    <cellStyle name="Normal 3 2 2 2 4 3 3 3" xfId="5690"/>
    <cellStyle name="Normal 3 2 2 2 4 3 3 3 2" xfId="13410"/>
    <cellStyle name="Normal 3 2 2 2 4 3 3 4" xfId="7620"/>
    <cellStyle name="Normal 3 2 2 2 4 3 3 4 2" xfId="15340"/>
    <cellStyle name="Normal 3 2 2 2 4 3 3 5" xfId="9550"/>
    <cellStyle name="Normal 3 2 2 2 4 3 4" xfId="2706"/>
    <cellStyle name="Normal 3 2 2 2 4 3 4 2" xfId="10516"/>
    <cellStyle name="Normal 3 2 2 2 4 3 5" xfId="4726"/>
    <cellStyle name="Normal 3 2 2 2 4 3 5 2" xfId="12446"/>
    <cellStyle name="Normal 3 2 2 2 4 3 6" xfId="6656"/>
    <cellStyle name="Normal 3 2 2 2 4 3 6 2" xfId="14376"/>
    <cellStyle name="Normal 3 2 2 2 4 3 7" xfId="8586"/>
    <cellStyle name="Normal 3 2 2 2 4 4" xfId="910"/>
    <cellStyle name="Normal 3 2 2 2 4 4 2" xfId="1898"/>
    <cellStyle name="Normal 3 2 2 2 4 4 2 2" xfId="3831"/>
    <cellStyle name="Normal 3 2 2 2 4 4 2 2 2" xfId="11641"/>
    <cellStyle name="Normal 3 2 2 2 4 4 2 3" xfId="5851"/>
    <cellStyle name="Normal 3 2 2 2 4 4 2 3 2" xfId="13571"/>
    <cellStyle name="Normal 3 2 2 2 4 4 2 4" xfId="7781"/>
    <cellStyle name="Normal 3 2 2 2 4 4 2 4 2" xfId="15501"/>
    <cellStyle name="Normal 3 2 2 2 4 4 2 5" xfId="9711"/>
    <cellStyle name="Normal 3 2 2 2 4 4 3" xfId="2867"/>
    <cellStyle name="Normal 3 2 2 2 4 4 3 2" xfId="10677"/>
    <cellStyle name="Normal 3 2 2 2 4 4 4" xfId="4887"/>
    <cellStyle name="Normal 3 2 2 2 4 4 4 2" xfId="12607"/>
    <cellStyle name="Normal 3 2 2 2 4 4 5" xfId="6817"/>
    <cellStyle name="Normal 3 2 2 2 4 4 5 2" xfId="14537"/>
    <cellStyle name="Normal 3 2 2 2 4 4 6" xfId="8747"/>
    <cellStyle name="Normal 3 2 2 2 4 5" xfId="1416"/>
    <cellStyle name="Normal 3 2 2 2 4 5 2" xfId="3349"/>
    <cellStyle name="Normal 3 2 2 2 4 5 2 2" xfId="11159"/>
    <cellStyle name="Normal 3 2 2 2 4 5 3" xfId="5369"/>
    <cellStyle name="Normal 3 2 2 2 4 5 3 2" xfId="13089"/>
    <cellStyle name="Normal 3 2 2 2 4 5 4" xfId="7299"/>
    <cellStyle name="Normal 3 2 2 2 4 5 4 2" xfId="15019"/>
    <cellStyle name="Normal 3 2 2 2 4 5 5" xfId="9229"/>
    <cellStyle name="Normal 3 2 2 2 4 6" xfId="2385"/>
    <cellStyle name="Normal 3 2 2 2 4 6 2" xfId="10195"/>
    <cellStyle name="Normal 3 2 2 2 4 7" xfId="4405"/>
    <cellStyle name="Normal 3 2 2 2 4 7 2" xfId="12125"/>
    <cellStyle name="Normal 3 2 2 2 4 8" xfId="6335"/>
    <cellStyle name="Normal 3 2 2 2 4 8 2" xfId="14055"/>
    <cellStyle name="Normal 3 2 2 2 4 9" xfId="8265"/>
    <cellStyle name="Normal 3 2 2 2 5" xfId="442"/>
    <cellStyle name="Normal 3 2 2 2 5 2" xfId="990"/>
    <cellStyle name="Normal 3 2 2 2 5 2 2" xfId="1978"/>
    <cellStyle name="Normal 3 2 2 2 5 2 2 2" xfId="3911"/>
    <cellStyle name="Normal 3 2 2 2 5 2 2 2 2" xfId="11721"/>
    <cellStyle name="Normal 3 2 2 2 5 2 2 3" xfId="5931"/>
    <cellStyle name="Normal 3 2 2 2 5 2 2 3 2" xfId="13651"/>
    <cellStyle name="Normal 3 2 2 2 5 2 2 4" xfId="7861"/>
    <cellStyle name="Normal 3 2 2 2 5 2 2 4 2" xfId="15581"/>
    <cellStyle name="Normal 3 2 2 2 5 2 2 5" xfId="9791"/>
    <cellStyle name="Normal 3 2 2 2 5 2 3" xfId="2947"/>
    <cellStyle name="Normal 3 2 2 2 5 2 3 2" xfId="10757"/>
    <cellStyle name="Normal 3 2 2 2 5 2 4" xfId="4967"/>
    <cellStyle name="Normal 3 2 2 2 5 2 4 2" xfId="12687"/>
    <cellStyle name="Normal 3 2 2 2 5 2 5" xfId="6897"/>
    <cellStyle name="Normal 3 2 2 2 5 2 5 2" xfId="14617"/>
    <cellStyle name="Normal 3 2 2 2 5 2 6" xfId="8827"/>
    <cellStyle name="Normal 3 2 2 2 5 3" xfId="1496"/>
    <cellStyle name="Normal 3 2 2 2 5 3 2" xfId="3429"/>
    <cellStyle name="Normal 3 2 2 2 5 3 2 2" xfId="11239"/>
    <cellStyle name="Normal 3 2 2 2 5 3 3" xfId="5449"/>
    <cellStyle name="Normal 3 2 2 2 5 3 3 2" xfId="13169"/>
    <cellStyle name="Normal 3 2 2 2 5 3 4" xfId="7379"/>
    <cellStyle name="Normal 3 2 2 2 5 3 4 2" xfId="15099"/>
    <cellStyle name="Normal 3 2 2 2 5 3 5" xfId="9309"/>
    <cellStyle name="Normal 3 2 2 2 5 4" xfId="2465"/>
    <cellStyle name="Normal 3 2 2 2 5 4 2" xfId="10275"/>
    <cellStyle name="Normal 3 2 2 2 5 5" xfId="4485"/>
    <cellStyle name="Normal 3 2 2 2 5 5 2" xfId="12205"/>
    <cellStyle name="Normal 3 2 2 2 5 6" xfId="6415"/>
    <cellStyle name="Normal 3 2 2 2 5 6 2" xfId="14135"/>
    <cellStyle name="Normal 3 2 2 2 5 7" xfId="8345"/>
    <cellStyle name="Normal 3 2 2 2 6" xfId="604"/>
    <cellStyle name="Normal 3 2 2 2 6 2" xfId="1151"/>
    <cellStyle name="Normal 3 2 2 2 6 2 2" xfId="2138"/>
    <cellStyle name="Normal 3 2 2 2 6 2 2 2" xfId="4071"/>
    <cellStyle name="Normal 3 2 2 2 6 2 2 2 2" xfId="11881"/>
    <cellStyle name="Normal 3 2 2 2 6 2 2 3" xfId="6091"/>
    <cellStyle name="Normal 3 2 2 2 6 2 2 3 2" xfId="13811"/>
    <cellStyle name="Normal 3 2 2 2 6 2 2 4" xfId="8021"/>
    <cellStyle name="Normal 3 2 2 2 6 2 2 4 2" xfId="15741"/>
    <cellStyle name="Normal 3 2 2 2 6 2 2 5" xfId="9951"/>
    <cellStyle name="Normal 3 2 2 2 6 2 3" xfId="3108"/>
    <cellStyle name="Normal 3 2 2 2 6 2 3 2" xfId="10918"/>
    <cellStyle name="Normal 3 2 2 2 6 2 4" xfId="5128"/>
    <cellStyle name="Normal 3 2 2 2 6 2 4 2" xfId="12848"/>
    <cellStyle name="Normal 3 2 2 2 6 2 5" xfId="7058"/>
    <cellStyle name="Normal 3 2 2 2 6 2 5 2" xfId="14778"/>
    <cellStyle name="Normal 3 2 2 2 6 2 6" xfId="8988"/>
    <cellStyle name="Normal 3 2 2 2 6 3" xfId="1657"/>
    <cellStyle name="Normal 3 2 2 2 6 3 2" xfId="3590"/>
    <cellStyle name="Normal 3 2 2 2 6 3 2 2" xfId="11400"/>
    <cellStyle name="Normal 3 2 2 2 6 3 3" xfId="5610"/>
    <cellStyle name="Normal 3 2 2 2 6 3 3 2" xfId="13330"/>
    <cellStyle name="Normal 3 2 2 2 6 3 4" xfId="7540"/>
    <cellStyle name="Normal 3 2 2 2 6 3 4 2" xfId="15260"/>
    <cellStyle name="Normal 3 2 2 2 6 3 5" xfId="9470"/>
    <cellStyle name="Normal 3 2 2 2 6 4" xfId="2626"/>
    <cellStyle name="Normal 3 2 2 2 6 4 2" xfId="10436"/>
    <cellStyle name="Normal 3 2 2 2 6 5" xfId="4646"/>
    <cellStyle name="Normal 3 2 2 2 6 5 2" xfId="12366"/>
    <cellStyle name="Normal 3 2 2 2 6 6" xfId="6576"/>
    <cellStyle name="Normal 3 2 2 2 6 6 2" xfId="14296"/>
    <cellStyle name="Normal 3 2 2 2 6 7" xfId="8506"/>
    <cellStyle name="Normal 3 2 2 2 7" xfId="820"/>
    <cellStyle name="Normal 3 2 2 2 7 2" xfId="1818"/>
    <cellStyle name="Normal 3 2 2 2 7 2 2" xfId="3751"/>
    <cellStyle name="Normal 3 2 2 2 7 2 2 2" xfId="11561"/>
    <cellStyle name="Normal 3 2 2 2 7 2 3" xfId="5771"/>
    <cellStyle name="Normal 3 2 2 2 7 2 3 2" xfId="13491"/>
    <cellStyle name="Normal 3 2 2 2 7 2 4" xfId="7701"/>
    <cellStyle name="Normal 3 2 2 2 7 2 4 2" xfId="15421"/>
    <cellStyle name="Normal 3 2 2 2 7 2 5" xfId="9631"/>
    <cellStyle name="Normal 3 2 2 2 7 3" xfId="2787"/>
    <cellStyle name="Normal 3 2 2 2 7 3 2" xfId="10597"/>
    <cellStyle name="Normal 3 2 2 2 7 4" xfId="4807"/>
    <cellStyle name="Normal 3 2 2 2 7 4 2" xfId="12527"/>
    <cellStyle name="Normal 3 2 2 2 7 5" xfId="6737"/>
    <cellStyle name="Normal 3 2 2 2 7 5 2" xfId="14457"/>
    <cellStyle name="Normal 3 2 2 2 7 6" xfId="8667"/>
    <cellStyle name="Normal 3 2 2 2 8" xfId="1336"/>
    <cellStyle name="Normal 3 2 2 2 8 2" xfId="3269"/>
    <cellStyle name="Normal 3 2 2 2 8 2 2" xfId="11079"/>
    <cellStyle name="Normal 3 2 2 2 8 3" xfId="5289"/>
    <cellStyle name="Normal 3 2 2 2 8 3 2" xfId="13009"/>
    <cellStyle name="Normal 3 2 2 2 8 4" xfId="7219"/>
    <cellStyle name="Normal 3 2 2 2 8 4 2" xfId="14939"/>
    <cellStyle name="Normal 3 2 2 2 8 5" xfId="9149"/>
    <cellStyle name="Normal 3 2 2 2 9" xfId="2305"/>
    <cellStyle name="Normal 3 2 2 2 9 2" xfId="10115"/>
    <cellStyle name="Normal 3 2 2 3" xfId="247"/>
    <cellStyle name="Normal 3 2 2 3 10" xfId="6265"/>
    <cellStyle name="Normal 3 2 2 3 10 2" xfId="13985"/>
    <cellStyle name="Normal 3 2 2 3 11" xfId="8195"/>
    <cellStyle name="Normal 3 2 2 3 2" xfId="332"/>
    <cellStyle name="Normal 3 2 2 3 2 10" xfId="8235"/>
    <cellStyle name="Normal 3 2 2 3 2 2" xfId="412"/>
    <cellStyle name="Normal 3 2 2 3 2 2 2" xfId="572"/>
    <cellStyle name="Normal 3 2 2 3 2 2 2 2" xfId="1120"/>
    <cellStyle name="Normal 3 2 2 3 2 2 2 2 2" xfId="2108"/>
    <cellStyle name="Normal 3 2 2 3 2 2 2 2 2 2" xfId="4041"/>
    <cellStyle name="Normal 3 2 2 3 2 2 2 2 2 2 2" xfId="11851"/>
    <cellStyle name="Normal 3 2 2 3 2 2 2 2 2 3" xfId="6061"/>
    <cellStyle name="Normal 3 2 2 3 2 2 2 2 2 3 2" xfId="13781"/>
    <cellStyle name="Normal 3 2 2 3 2 2 2 2 2 4" xfId="7991"/>
    <cellStyle name="Normal 3 2 2 3 2 2 2 2 2 4 2" xfId="15711"/>
    <cellStyle name="Normal 3 2 2 3 2 2 2 2 2 5" xfId="9921"/>
    <cellStyle name="Normal 3 2 2 3 2 2 2 2 3" xfId="3077"/>
    <cellStyle name="Normal 3 2 2 3 2 2 2 2 3 2" xfId="10887"/>
    <cellStyle name="Normal 3 2 2 3 2 2 2 2 4" xfId="5097"/>
    <cellStyle name="Normal 3 2 2 3 2 2 2 2 4 2" xfId="12817"/>
    <cellStyle name="Normal 3 2 2 3 2 2 2 2 5" xfId="7027"/>
    <cellStyle name="Normal 3 2 2 3 2 2 2 2 5 2" xfId="14747"/>
    <cellStyle name="Normal 3 2 2 3 2 2 2 2 6" xfId="8957"/>
    <cellStyle name="Normal 3 2 2 3 2 2 2 3" xfId="1626"/>
    <cellStyle name="Normal 3 2 2 3 2 2 2 3 2" xfId="3559"/>
    <cellStyle name="Normal 3 2 2 3 2 2 2 3 2 2" xfId="11369"/>
    <cellStyle name="Normal 3 2 2 3 2 2 2 3 3" xfId="5579"/>
    <cellStyle name="Normal 3 2 2 3 2 2 2 3 3 2" xfId="13299"/>
    <cellStyle name="Normal 3 2 2 3 2 2 2 3 4" xfId="7509"/>
    <cellStyle name="Normal 3 2 2 3 2 2 2 3 4 2" xfId="15229"/>
    <cellStyle name="Normal 3 2 2 3 2 2 2 3 5" xfId="9439"/>
    <cellStyle name="Normal 3 2 2 3 2 2 2 4" xfId="2595"/>
    <cellStyle name="Normal 3 2 2 3 2 2 2 4 2" xfId="10405"/>
    <cellStyle name="Normal 3 2 2 3 2 2 2 5" xfId="4615"/>
    <cellStyle name="Normal 3 2 2 3 2 2 2 5 2" xfId="12335"/>
    <cellStyle name="Normal 3 2 2 3 2 2 2 6" xfId="6545"/>
    <cellStyle name="Normal 3 2 2 3 2 2 2 6 2" xfId="14265"/>
    <cellStyle name="Normal 3 2 2 3 2 2 2 7" xfId="8475"/>
    <cellStyle name="Normal 3 2 2 3 2 2 3" xfId="734"/>
    <cellStyle name="Normal 3 2 2 3 2 2 3 2" xfId="1281"/>
    <cellStyle name="Normal 3 2 2 3 2 2 3 2 2" xfId="2268"/>
    <cellStyle name="Normal 3 2 2 3 2 2 3 2 2 2" xfId="4201"/>
    <cellStyle name="Normal 3 2 2 3 2 2 3 2 2 2 2" xfId="12011"/>
    <cellStyle name="Normal 3 2 2 3 2 2 3 2 2 3" xfId="6221"/>
    <cellStyle name="Normal 3 2 2 3 2 2 3 2 2 3 2" xfId="13941"/>
    <cellStyle name="Normal 3 2 2 3 2 2 3 2 2 4" xfId="8151"/>
    <cellStyle name="Normal 3 2 2 3 2 2 3 2 2 4 2" xfId="15871"/>
    <cellStyle name="Normal 3 2 2 3 2 2 3 2 2 5" xfId="10081"/>
    <cellStyle name="Normal 3 2 2 3 2 2 3 2 3" xfId="3238"/>
    <cellStyle name="Normal 3 2 2 3 2 2 3 2 3 2" xfId="11048"/>
    <cellStyle name="Normal 3 2 2 3 2 2 3 2 4" xfId="5258"/>
    <cellStyle name="Normal 3 2 2 3 2 2 3 2 4 2" xfId="12978"/>
    <cellStyle name="Normal 3 2 2 3 2 2 3 2 5" xfId="7188"/>
    <cellStyle name="Normal 3 2 2 3 2 2 3 2 5 2" xfId="14908"/>
    <cellStyle name="Normal 3 2 2 3 2 2 3 2 6" xfId="9118"/>
    <cellStyle name="Normal 3 2 2 3 2 2 3 3" xfId="1787"/>
    <cellStyle name="Normal 3 2 2 3 2 2 3 3 2" xfId="3720"/>
    <cellStyle name="Normal 3 2 2 3 2 2 3 3 2 2" xfId="11530"/>
    <cellStyle name="Normal 3 2 2 3 2 2 3 3 3" xfId="5740"/>
    <cellStyle name="Normal 3 2 2 3 2 2 3 3 3 2" xfId="13460"/>
    <cellStyle name="Normal 3 2 2 3 2 2 3 3 4" xfId="7670"/>
    <cellStyle name="Normal 3 2 2 3 2 2 3 3 4 2" xfId="15390"/>
    <cellStyle name="Normal 3 2 2 3 2 2 3 3 5" xfId="9600"/>
    <cellStyle name="Normal 3 2 2 3 2 2 3 4" xfId="2756"/>
    <cellStyle name="Normal 3 2 2 3 2 2 3 4 2" xfId="10566"/>
    <cellStyle name="Normal 3 2 2 3 2 2 3 5" xfId="4776"/>
    <cellStyle name="Normal 3 2 2 3 2 2 3 5 2" xfId="12496"/>
    <cellStyle name="Normal 3 2 2 3 2 2 3 6" xfId="6706"/>
    <cellStyle name="Normal 3 2 2 3 2 2 3 6 2" xfId="14426"/>
    <cellStyle name="Normal 3 2 2 3 2 2 3 7" xfId="8636"/>
    <cellStyle name="Normal 3 2 2 3 2 2 4" xfId="960"/>
    <cellStyle name="Normal 3 2 2 3 2 2 4 2" xfId="1948"/>
    <cellStyle name="Normal 3 2 2 3 2 2 4 2 2" xfId="3881"/>
    <cellStyle name="Normal 3 2 2 3 2 2 4 2 2 2" xfId="11691"/>
    <cellStyle name="Normal 3 2 2 3 2 2 4 2 3" xfId="5901"/>
    <cellStyle name="Normal 3 2 2 3 2 2 4 2 3 2" xfId="13621"/>
    <cellStyle name="Normal 3 2 2 3 2 2 4 2 4" xfId="7831"/>
    <cellStyle name="Normal 3 2 2 3 2 2 4 2 4 2" xfId="15551"/>
    <cellStyle name="Normal 3 2 2 3 2 2 4 2 5" xfId="9761"/>
    <cellStyle name="Normal 3 2 2 3 2 2 4 3" xfId="2917"/>
    <cellStyle name="Normal 3 2 2 3 2 2 4 3 2" xfId="10727"/>
    <cellStyle name="Normal 3 2 2 3 2 2 4 4" xfId="4937"/>
    <cellStyle name="Normal 3 2 2 3 2 2 4 4 2" xfId="12657"/>
    <cellStyle name="Normal 3 2 2 3 2 2 4 5" xfId="6867"/>
    <cellStyle name="Normal 3 2 2 3 2 2 4 5 2" xfId="14587"/>
    <cellStyle name="Normal 3 2 2 3 2 2 4 6" xfId="8797"/>
    <cellStyle name="Normal 3 2 2 3 2 2 5" xfId="1466"/>
    <cellStyle name="Normal 3 2 2 3 2 2 5 2" xfId="3399"/>
    <cellStyle name="Normal 3 2 2 3 2 2 5 2 2" xfId="11209"/>
    <cellStyle name="Normal 3 2 2 3 2 2 5 3" xfId="5419"/>
    <cellStyle name="Normal 3 2 2 3 2 2 5 3 2" xfId="13139"/>
    <cellStyle name="Normal 3 2 2 3 2 2 5 4" xfId="7349"/>
    <cellStyle name="Normal 3 2 2 3 2 2 5 4 2" xfId="15069"/>
    <cellStyle name="Normal 3 2 2 3 2 2 5 5" xfId="9279"/>
    <cellStyle name="Normal 3 2 2 3 2 2 6" xfId="2435"/>
    <cellStyle name="Normal 3 2 2 3 2 2 6 2" xfId="10245"/>
    <cellStyle name="Normal 3 2 2 3 2 2 7" xfId="4455"/>
    <cellStyle name="Normal 3 2 2 3 2 2 7 2" xfId="12175"/>
    <cellStyle name="Normal 3 2 2 3 2 2 8" xfId="6385"/>
    <cellStyle name="Normal 3 2 2 3 2 2 8 2" xfId="14105"/>
    <cellStyle name="Normal 3 2 2 3 2 2 9" xfId="8315"/>
    <cellStyle name="Normal 3 2 2 3 2 3" xfId="492"/>
    <cellStyle name="Normal 3 2 2 3 2 3 2" xfId="1040"/>
    <cellStyle name="Normal 3 2 2 3 2 3 2 2" xfId="2028"/>
    <cellStyle name="Normal 3 2 2 3 2 3 2 2 2" xfId="3961"/>
    <cellStyle name="Normal 3 2 2 3 2 3 2 2 2 2" xfId="11771"/>
    <cellStyle name="Normal 3 2 2 3 2 3 2 2 3" xfId="5981"/>
    <cellStyle name="Normal 3 2 2 3 2 3 2 2 3 2" xfId="13701"/>
    <cellStyle name="Normal 3 2 2 3 2 3 2 2 4" xfId="7911"/>
    <cellStyle name="Normal 3 2 2 3 2 3 2 2 4 2" xfId="15631"/>
    <cellStyle name="Normal 3 2 2 3 2 3 2 2 5" xfId="9841"/>
    <cellStyle name="Normal 3 2 2 3 2 3 2 3" xfId="2997"/>
    <cellStyle name="Normal 3 2 2 3 2 3 2 3 2" xfId="10807"/>
    <cellStyle name="Normal 3 2 2 3 2 3 2 4" xfId="5017"/>
    <cellStyle name="Normal 3 2 2 3 2 3 2 4 2" xfId="12737"/>
    <cellStyle name="Normal 3 2 2 3 2 3 2 5" xfId="6947"/>
    <cellStyle name="Normal 3 2 2 3 2 3 2 5 2" xfId="14667"/>
    <cellStyle name="Normal 3 2 2 3 2 3 2 6" xfId="8877"/>
    <cellStyle name="Normal 3 2 2 3 2 3 3" xfId="1546"/>
    <cellStyle name="Normal 3 2 2 3 2 3 3 2" xfId="3479"/>
    <cellStyle name="Normal 3 2 2 3 2 3 3 2 2" xfId="11289"/>
    <cellStyle name="Normal 3 2 2 3 2 3 3 3" xfId="5499"/>
    <cellStyle name="Normal 3 2 2 3 2 3 3 3 2" xfId="13219"/>
    <cellStyle name="Normal 3 2 2 3 2 3 3 4" xfId="7429"/>
    <cellStyle name="Normal 3 2 2 3 2 3 3 4 2" xfId="15149"/>
    <cellStyle name="Normal 3 2 2 3 2 3 3 5" xfId="9359"/>
    <cellStyle name="Normal 3 2 2 3 2 3 4" xfId="2515"/>
    <cellStyle name="Normal 3 2 2 3 2 3 4 2" xfId="10325"/>
    <cellStyle name="Normal 3 2 2 3 2 3 5" xfId="4535"/>
    <cellStyle name="Normal 3 2 2 3 2 3 5 2" xfId="12255"/>
    <cellStyle name="Normal 3 2 2 3 2 3 6" xfId="6465"/>
    <cellStyle name="Normal 3 2 2 3 2 3 6 2" xfId="14185"/>
    <cellStyle name="Normal 3 2 2 3 2 3 7" xfId="8395"/>
    <cellStyle name="Normal 3 2 2 3 2 4" xfId="654"/>
    <cellStyle name="Normal 3 2 2 3 2 4 2" xfId="1201"/>
    <cellStyle name="Normal 3 2 2 3 2 4 2 2" xfId="2188"/>
    <cellStyle name="Normal 3 2 2 3 2 4 2 2 2" xfId="4121"/>
    <cellStyle name="Normal 3 2 2 3 2 4 2 2 2 2" xfId="11931"/>
    <cellStyle name="Normal 3 2 2 3 2 4 2 2 3" xfId="6141"/>
    <cellStyle name="Normal 3 2 2 3 2 4 2 2 3 2" xfId="13861"/>
    <cellStyle name="Normal 3 2 2 3 2 4 2 2 4" xfId="8071"/>
    <cellStyle name="Normal 3 2 2 3 2 4 2 2 4 2" xfId="15791"/>
    <cellStyle name="Normal 3 2 2 3 2 4 2 2 5" xfId="10001"/>
    <cellStyle name="Normal 3 2 2 3 2 4 2 3" xfId="3158"/>
    <cellStyle name="Normal 3 2 2 3 2 4 2 3 2" xfId="10968"/>
    <cellStyle name="Normal 3 2 2 3 2 4 2 4" xfId="5178"/>
    <cellStyle name="Normal 3 2 2 3 2 4 2 4 2" xfId="12898"/>
    <cellStyle name="Normal 3 2 2 3 2 4 2 5" xfId="7108"/>
    <cellStyle name="Normal 3 2 2 3 2 4 2 5 2" xfId="14828"/>
    <cellStyle name="Normal 3 2 2 3 2 4 2 6" xfId="9038"/>
    <cellStyle name="Normal 3 2 2 3 2 4 3" xfId="1707"/>
    <cellStyle name="Normal 3 2 2 3 2 4 3 2" xfId="3640"/>
    <cellStyle name="Normal 3 2 2 3 2 4 3 2 2" xfId="11450"/>
    <cellStyle name="Normal 3 2 2 3 2 4 3 3" xfId="5660"/>
    <cellStyle name="Normal 3 2 2 3 2 4 3 3 2" xfId="13380"/>
    <cellStyle name="Normal 3 2 2 3 2 4 3 4" xfId="7590"/>
    <cellStyle name="Normal 3 2 2 3 2 4 3 4 2" xfId="15310"/>
    <cellStyle name="Normal 3 2 2 3 2 4 3 5" xfId="9520"/>
    <cellStyle name="Normal 3 2 2 3 2 4 4" xfId="2676"/>
    <cellStyle name="Normal 3 2 2 3 2 4 4 2" xfId="10486"/>
    <cellStyle name="Normal 3 2 2 3 2 4 5" xfId="4696"/>
    <cellStyle name="Normal 3 2 2 3 2 4 5 2" xfId="12416"/>
    <cellStyle name="Normal 3 2 2 3 2 4 6" xfId="6626"/>
    <cellStyle name="Normal 3 2 2 3 2 4 6 2" xfId="14346"/>
    <cellStyle name="Normal 3 2 2 3 2 4 7" xfId="8556"/>
    <cellStyle name="Normal 3 2 2 3 2 5" xfId="880"/>
    <cellStyle name="Normal 3 2 2 3 2 5 2" xfId="1868"/>
    <cellStyle name="Normal 3 2 2 3 2 5 2 2" xfId="3801"/>
    <cellStyle name="Normal 3 2 2 3 2 5 2 2 2" xfId="11611"/>
    <cellStyle name="Normal 3 2 2 3 2 5 2 3" xfId="5821"/>
    <cellStyle name="Normal 3 2 2 3 2 5 2 3 2" xfId="13541"/>
    <cellStyle name="Normal 3 2 2 3 2 5 2 4" xfId="7751"/>
    <cellStyle name="Normal 3 2 2 3 2 5 2 4 2" xfId="15471"/>
    <cellStyle name="Normal 3 2 2 3 2 5 2 5" xfId="9681"/>
    <cellStyle name="Normal 3 2 2 3 2 5 3" xfId="2837"/>
    <cellStyle name="Normal 3 2 2 3 2 5 3 2" xfId="10647"/>
    <cellStyle name="Normal 3 2 2 3 2 5 4" xfId="4857"/>
    <cellStyle name="Normal 3 2 2 3 2 5 4 2" xfId="12577"/>
    <cellStyle name="Normal 3 2 2 3 2 5 5" xfId="6787"/>
    <cellStyle name="Normal 3 2 2 3 2 5 5 2" xfId="14507"/>
    <cellStyle name="Normal 3 2 2 3 2 5 6" xfId="8717"/>
    <cellStyle name="Normal 3 2 2 3 2 6" xfId="1386"/>
    <cellStyle name="Normal 3 2 2 3 2 6 2" xfId="3319"/>
    <cellStyle name="Normal 3 2 2 3 2 6 2 2" xfId="11129"/>
    <cellStyle name="Normal 3 2 2 3 2 6 3" xfId="5339"/>
    <cellStyle name="Normal 3 2 2 3 2 6 3 2" xfId="13059"/>
    <cellStyle name="Normal 3 2 2 3 2 6 4" xfId="7269"/>
    <cellStyle name="Normal 3 2 2 3 2 6 4 2" xfId="14989"/>
    <cellStyle name="Normal 3 2 2 3 2 6 5" xfId="9199"/>
    <cellStyle name="Normal 3 2 2 3 2 7" xfId="2355"/>
    <cellStyle name="Normal 3 2 2 3 2 7 2" xfId="10165"/>
    <cellStyle name="Normal 3 2 2 3 2 8" xfId="4375"/>
    <cellStyle name="Normal 3 2 2 3 2 8 2" xfId="12095"/>
    <cellStyle name="Normal 3 2 2 3 2 9" xfId="6305"/>
    <cellStyle name="Normal 3 2 2 3 2 9 2" xfId="14025"/>
    <cellStyle name="Normal 3 2 2 3 3" xfId="372"/>
    <cellStyle name="Normal 3 2 2 3 3 2" xfId="532"/>
    <cellStyle name="Normal 3 2 2 3 3 2 2" xfId="1080"/>
    <cellStyle name="Normal 3 2 2 3 3 2 2 2" xfId="2068"/>
    <cellStyle name="Normal 3 2 2 3 3 2 2 2 2" xfId="4001"/>
    <cellStyle name="Normal 3 2 2 3 3 2 2 2 2 2" xfId="11811"/>
    <cellStyle name="Normal 3 2 2 3 3 2 2 2 3" xfId="6021"/>
    <cellStyle name="Normal 3 2 2 3 3 2 2 2 3 2" xfId="13741"/>
    <cellStyle name="Normal 3 2 2 3 3 2 2 2 4" xfId="7951"/>
    <cellStyle name="Normal 3 2 2 3 3 2 2 2 4 2" xfId="15671"/>
    <cellStyle name="Normal 3 2 2 3 3 2 2 2 5" xfId="9881"/>
    <cellStyle name="Normal 3 2 2 3 3 2 2 3" xfId="3037"/>
    <cellStyle name="Normal 3 2 2 3 3 2 2 3 2" xfId="10847"/>
    <cellStyle name="Normal 3 2 2 3 3 2 2 4" xfId="5057"/>
    <cellStyle name="Normal 3 2 2 3 3 2 2 4 2" xfId="12777"/>
    <cellStyle name="Normal 3 2 2 3 3 2 2 5" xfId="6987"/>
    <cellStyle name="Normal 3 2 2 3 3 2 2 5 2" xfId="14707"/>
    <cellStyle name="Normal 3 2 2 3 3 2 2 6" xfId="8917"/>
    <cellStyle name="Normal 3 2 2 3 3 2 3" xfId="1586"/>
    <cellStyle name="Normal 3 2 2 3 3 2 3 2" xfId="3519"/>
    <cellStyle name="Normal 3 2 2 3 3 2 3 2 2" xfId="11329"/>
    <cellStyle name="Normal 3 2 2 3 3 2 3 3" xfId="5539"/>
    <cellStyle name="Normal 3 2 2 3 3 2 3 3 2" xfId="13259"/>
    <cellStyle name="Normal 3 2 2 3 3 2 3 4" xfId="7469"/>
    <cellStyle name="Normal 3 2 2 3 3 2 3 4 2" xfId="15189"/>
    <cellStyle name="Normal 3 2 2 3 3 2 3 5" xfId="9399"/>
    <cellStyle name="Normal 3 2 2 3 3 2 4" xfId="2555"/>
    <cellStyle name="Normal 3 2 2 3 3 2 4 2" xfId="10365"/>
    <cellStyle name="Normal 3 2 2 3 3 2 5" xfId="4575"/>
    <cellStyle name="Normal 3 2 2 3 3 2 5 2" xfId="12295"/>
    <cellStyle name="Normal 3 2 2 3 3 2 6" xfId="6505"/>
    <cellStyle name="Normal 3 2 2 3 3 2 6 2" xfId="14225"/>
    <cellStyle name="Normal 3 2 2 3 3 2 7" xfId="8435"/>
    <cellStyle name="Normal 3 2 2 3 3 3" xfId="694"/>
    <cellStyle name="Normal 3 2 2 3 3 3 2" xfId="1241"/>
    <cellStyle name="Normal 3 2 2 3 3 3 2 2" xfId="2228"/>
    <cellStyle name="Normal 3 2 2 3 3 3 2 2 2" xfId="4161"/>
    <cellStyle name="Normal 3 2 2 3 3 3 2 2 2 2" xfId="11971"/>
    <cellStyle name="Normal 3 2 2 3 3 3 2 2 3" xfId="6181"/>
    <cellStyle name="Normal 3 2 2 3 3 3 2 2 3 2" xfId="13901"/>
    <cellStyle name="Normal 3 2 2 3 3 3 2 2 4" xfId="8111"/>
    <cellStyle name="Normal 3 2 2 3 3 3 2 2 4 2" xfId="15831"/>
    <cellStyle name="Normal 3 2 2 3 3 3 2 2 5" xfId="10041"/>
    <cellStyle name="Normal 3 2 2 3 3 3 2 3" xfId="3198"/>
    <cellStyle name="Normal 3 2 2 3 3 3 2 3 2" xfId="11008"/>
    <cellStyle name="Normal 3 2 2 3 3 3 2 4" xfId="5218"/>
    <cellStyle name="Normal 3 2 2 3 3 3 2 4 2" xfId="12938"/>
    <cellStyle name="Normal 3 2 2 3 3 3 2 5" xfId="7148"/>
    <cellStyle name="Normal 3 2 2 3 3 3 2 5 2" xfId="14868"/>
    <cellStyle name="Normal 3 2 2 3 3 3 2 6" xfId="9078"/>
    <cellStyle name="Normal 3 2 2 3 3 3 3" xfId="1747"/>
    <cellStyle name="Normal 3 2 2 3 3 3 3 2" xfId="3680"/>
    <cellStyle name="Normal 3 2 2 3 3 3 3 2 2" xfId="11490"/>
    <cellStyle name="Normal 3 2 2 3 3 3 3 3" xfId="5700"/>
    <cellStyle name="Normal 3 2 2 3 3 3 3 3 2" xfId="13420"/>
    <cellStyle name="Normal 3 2 2 3 3 3 3 4" xfId="7630"/>
    <cellStyle name="Normal 3 2 2 3 3 3 3 4 2" xfId="15350"/>
    <cellStyle name="Normal 3 2 2 3 3 3 3 5" xfId="9560"/>
    <cellStyle name="Normal 3 2 2 3 3 3 4" xfId="2716"/>
    <cellStyle name="Normal 3 2 2 3 3 3 4 2" xfId="10526"/>
    <cellStyle name="Normal 3 2 2 3 3 3 5" xfId="4736"/>
    <cellStyle name="Normal 3 2 2 3 3 3 5 2" xfId="12456"/>
    <cellStyle name="Normal 3 2 2 3 3 3 6" xfId="6666"/>
    <cellStyle name="Normal 3 2 2 3 3 3 6 2" xfId="14386"/>
    <cellStyle name="Normal 3 2 2 3 3 3 7" xfId="8596"/>
    <cellStyle name="Normal 3 2 2 3 3 4" xfId="920"/>
    <cellStyle name="Normal 3 2 2 3 3 4 2" xfId="1908"/>
    <cellStyle name="Normal 3 2 2 3 3 4 2 2" xfId="3841"/>
    <cellStyle name="Normal 3 2 2 3 3 4 2 2 2" xfId="11651"/>
    <cellStyle name="Normal 3 2 2 3 3 4 2 3" xfId="5861"/>
    <cellStyle name="Normal 3 2 2 3 3 4 2 3 2" xfId="13581"/>
    <cellStyle name="Normal 3 2 2 3 3 4 2 4" xfId="7791"/>
    <cellStyle name="Normal 3 2 2 3 3 4 2 4 2" xfId="15511"/>
    <cellStyle name="Normal 3 2 2 3 3 4 2 5" xfId="9721"/>
    <cellStyle name="Normal 3 2 2 3 3 4 3" xfId="2877"/>
    <cellStyle name="Normal 3 2 2 3 3 4 3 2" xfId="10687"/>
    <cellStyle name="Normal 3 2 2 3 3 4 4" xfId="4897"/>
    <cellStyle name="Normal 3 2 2 3 3 4 4 2" xfId="12617"/>
    <cellStyle name="Normal 3 2 2 3 3 4 5" xfId="6827"/>
    <cellStyle name="Normal 3 2 2 3 3 4 5 2" xfId="14547"/>
    <cellStyle name="Normal 3 2 2 3 3 4 6" xfId="8757"/>
    <cellStyle name="Normal 3 2 2 3 3 5" xfId="1426"/>
    <cellStyle name="Normal 3 2 2 3 3 5 2" xfId="3359"/>
    <cellStyle name="Normal 3 2 2 3 3 5 2 2" xfId="11169"/>
    <cellStyle name="Normal 3 2 2 3 3 5 3" xfId="5379"/>
    <cellStyle name="Normal 3 2 2 3 3 5 3 2" xfId="13099"/>
    <cellStyle name="Normal 3 2 2 3 3 5 4" xfId="7309"/>
    <cellStyle name="Normal 3 2 2 3 3 5 4 2" xfId="15029"/>
    <cellStyle name="Normal 3 2 2 3 3 5 5" xfId="9239"/>
    <cellStyle name="Normal 3 2 2 3 3 6" xfId="2395"/>
    <cellStyle name="Normal 3 2 2 3 3 6 2" xfId="10205"/>
    <cellStyle name="Normal 3 2 2 3 3 7" xfId="4415"/>
    <cellStyle name="Normal 3 2 2 3 3 7 2" xfId="12135"/>
    <cellStyle name="Normal 3 2 2 3 3 8" xfId="6345"/>
    <cellStyle name="Normal 3 2 2 3 3 8 2" xfId="14065"/>
    <cellStyle name="Normal 3 2 2 3 3 9" xfId="8275"/>
    <cellStyle name="Normal 3 2 2 3 4" xfId="452"/>
    <cellStyle name="Normal 3 2 2 3 4 2" xfId="1000"/>
    <cellStyle name="Normal 3 2 2 3 4 2 2" xfId="1988"/>
    <cellStyle name="Normal 3 2 2 3 4 2 2 2" xfId="3921"/>
    <cellStyle name="Normal 3 2 2 3 4 2 2 2 2" xfId="11731"/>
    <cellStyle name="Normal 3 2 2 3 4 2 2 3" xfId="5941"/>
    <cellStyle name="Normal 3 2 2 3 4 2 2 3 2" xfId="13661"/>
    <cellStyle name="Normal 3 2 2 3 4 2 2 4" xfId="7871"/>
    <cellStyle name="Normal 3 2 2 3 4 2 2 4 2" xfId="15591"/>
    <cellStyle name="Normal 3 2 2 3 4 2 2 5" xfId="9801"/>
    <cellStyle name="Normal 3 2 2 3 4 2 3" xfId="2957"/>
    <cellStyle name="Normal 3 2 2 3 4 2 3 2" xfId="10767"/>
    <cellStyle name="Normal 3 2 2 3 4 2 4" xfId="4977"/>
    <cellStyle name="Normal 3 2 2 3 4 2 4 2" xfId="12697"/>
    <cellStyle name="Normal 3 2 2 3 4 2 5" xfId="6907"/>
    <cellStyle name="Normal 3 2 2 3 4 2 5 2" xfId="14627"/>
    <cellStyle name="Normal 3 2 2 3 4 2 6" xfId="8837"/>
    <cellStyle name="Normal 3 2 2 3 4 3" xfId="1506"/>
    <cellStyle name="Normal 3 2 2 3 4 3 2" xfId="3439"/>
    <cellStyle name="Normal 3 2 2 3 4 3 2 2" xfId="11249"/>
    <cellStyle name="Normal 3 2 2 3 4 3 3" xfId="5459"/>
    <cellStyle name="Normal 3 2 2 3 4 3 3 2" xfId="13179"/>
    <cellStyle name="Normal 3 2 2 3 4 3 4" xfId="7389"/>
    <cellStyle name="Normal 3 2 2 3 4 3 4 2" xfId="15109"/>
    <cellStyle name="Normal 3 2 2 3 4 3 5" xfId="9319"/>
    <cellStyle name="Normal 3 2 2 3 4 4" xfId="2475"/>
    <cellStyle name="Normal 3 2 2 3 4 4 2" xfId="10285"/>
    <cellStyle name="Normal 3 2 2 3 4 5" xfId="4495"/>
    <cellStyle name="Normal 3 2 2 3 4 5 2" xfId="12215"/>
    <cellStyle name="Normal 3 2 2 3 4 6" xfId="6425"/>
    <cellStyle name="Normal 3 2 2 3 4 6 2" xfId="14145"/>
    <cellStyle name="Normal 3 2 2 3 4 7" xfId="8355"/>
    <cellStyle name="Normal 3 2 2 3 5" xfId="614"/>
    <cellStyle name="Normal 3 2 2 3 5 2" xfId="1161"/>
    <cellStyle name="Normal 3 2 2 3 5 2 2" xfId="2148"/>
    <cellStyle name="Normal 3 2 2 3 5 2 2 2" xfId="4081"/>
    <cellStyle name="Normal 3 2 2 3 5 2 2 2 2" xfId="11891"/>
    <cellStyle name="Normal 3 2 2 3 5 2 2 3" xfId="6101"/>
    <cellStyle name="Normal 3 2 2 3 5 2 2 3 2" xfId="13821"/>
    <cellStyle name="Normal 3 2 2 3 5 2 2 4" xfId="8031"/>
    <cellStyle name="Normal 3 2 2 3 5 2 2 4 2" xfId="15751"/>
    <cellStyle name="Normal 3 2 2 3 5 2 2 5" xfId="9961"/>
    <cellStyle name="Normal 3 2 2 3 5 2 3" xfId="3118"/>
    <cellStyle name="Normal 3 2 2 3 5 2 3 2" xfId="10928"/>
    <cellStyle name="Normal 3 2 2 3 5 2 4" xfId="5138"/>
    <cellStyle name="Normal 3 2 2 3 5 2 4 2" xfId="12858"/>
    <cellStyle name="Normal 3 2 2 3 5 2 5" xfId="7068"/>
    <cellStyle name="Normal 3 2 2 3 5 2 5 2" xfId="14788"/>
    <cellStyle name="Normal 3 2 2 3 5 2 6" xfId="8998"/>
    <cellStyle name="Normal 3 2 2 3 5 3" xfId="1667"/>
    <cellStyle name="Normal 3 2 2 3 5 3 2" xfId="3600"/>
    <cellStyle name="Normal 3 2 2 3 5 3 2 2" xfId="11410"/>
    <cellStyle name="Normal 3 2 2 3 5 3 3" xfId="5620"/>
    <cellStyle name="Normal 3 2 2 3 5 3 3 2" xfId="13340"/>
    <cellStyle name="Normal 3 2 2 3 5 3 4" xfId="7550"/>
    <cellStyle name="Normal 3 2 2 3 5 3 4 2" xfId="15270"/>
    <cellStyle name="Normal 3 2 2 3 5 3 5" xfId="9480"/>
    <cellStyle name="Normal 3 2 2 3 5 4" xfId="2636"/>
    <cellStyle name="Normal 3 2 2 3 5 4 2" xfId="10446"/>
    <cellStyle name="Normal 3 2 2 3 5 5" xfId="4656"/>
    <cellStyle name="Normal 3 2 2 3 5 5 2" xfId="12376"/>
    <cellStyle name="Normal 3 2 2 3 5 6" xfId="6586"/>
    <cellStyle name="Normal 3 2 2 3 5 6 2" xfId="14306"/>
    <cellStyle name="Normal 3 2 2 3 5 7" xfId="8516"/>
    <cellStyle name="Normal 3 2 2 3 6" xfId="832"/>
    <cellStyle name="Normal 3 2 2 3 6 2" xfId="1828"/>
    <cellStyle name="Normal 3 2 2 3 6 2 2" xfId="3761"/>
    <cellStyle name="Normal 3 2 2 3 6 2 2 2" xfId="11571"/>
    <cellStyle name="Normal 3 2 2 3 6 2 3" xfId="5781"/>
    <cellStyle name="Normal 3 2 2 3 6 2 3 2" xfId="13501"/>
    <cellStyle name="Normal 3 2 2 3 6 2 4" xfId="7711"/>
    <cellStyle name="Normal 3 2 2 3 6 2 4 2" xfId="15431"/>
    <cellStyle name="Normal 3 2 2 3 6 2 5" xfId="9641"/>
    <cellStyle name="Normal 3 2 2 3 6 3" xfId="2797"/>
    <cellStyle name="Normal 3 2 2 3 6 3 2" xfId="10607"/>
    <cellStyle name="Normal 3 2 2 3 6 4" xfId="4817"/>
    <cellStyle name="Normal 3 2 2 3 6 4 2" xfId="12537"/>
    <cellStyle name="Normal 3 2 2 3 6 5" xfId="6747"/>
    <cellStyle name="Normal 3 2 2 3 6 5 2" xfId="14467"/>
    <cellStyle name="Normal 3 2 2 3 6 6" xfId="8677"/>
    <cellStyle name="Normal 3 2 2 3 7" xfId="1346"/>
    <cellStyle name="Normal 3 2 2 3 7 2" xfId="3279"/>
    <cellStyle name="Normal 3 2 2 3 7 2 2" xfId="11089"/>
    <cellStyle name="Normal 3 2 2 3 7 3" xfId="5299"/>
    <cellStyle name="Normal 3 2 2 3 7 3 2" xfId="13019"/>
    <cellStyle name="Normal 3 2 2 3 7 4" xfId="7229"/>
    <cellStyle name="Normal 3 2 2 3 7 4 2" xfId="14949"/>
    <cellStyle name="Normal 3 2 2 3 7 5" xfId="9159"/>
    <cellStyle name="Normal 3 2 2 3 8" xfId="2315"/>
    <cellStyle name="Normal 3 2 2 3 8 2" xfId="10125"/>
    <cellStyle name="Normal 3 2 2 3 9" xfId="4335"/>
    <cellStyle name="Normal 3 2 2 3 9 2" xfId="12055"/>
    <cellStyle name="Normal 3 2 2 4" xfId="312"/>
    <cellStyle name="Normal 3 2 2 4 10" xfId="8215"/>
    <cellStyle name="Normal 3 2 2 4 2" xfId="392"/>
    <cellStyle name="Normal 3 2 2 4 2 2" xfId="552"/>
    <cellStyle name="Normal 3 2 2 4 2 2 2" xfId="1100"/>
    <cellStyle name="Normal 3 2 2 4 2 2 2 2" xfId="2088"/>
    <cellStyle name="Normal 3 2 2 4 2 2 2 2 2" xfId="4021"/>
    <cellStyle name="Normal 3 2 2 4 2 2 2 2 2 2" xfId="11831"/>
    <cellStyle name="Normal 3 2 2 4 2 2 2 2 3" xfId="6041"/>
    <cellStyle name="Normal 3 2 2 4 2 2 2 2 3 2" xfId="13761"/>
    <cellStyle name="Normal 3 2 2 4 2 2 2 2 4" xfId="7971"/>
    <cellStyle name="Normal 3 2 2 4 2 2 2 2 4 2" xfId="15691"/>
    <cellStyle name="Normal 3 2 2 4 2 2 2 2 5" xfId="9901"/>
    <cellStyle name="Normal 3 2 2 4 2 2 2 3" xfId="3057"/>
    <cellStyle name="Normal 3 2 2 4 2 2 2 3 2" xfId="10867"/>
    <cellStyle name="Normal 3 2 2 4 2 2 2 4" xfId="5077"/>
    <cellStyle name="Normal 3 2 2 4 2 2 2 4 2" xfId="12797"/>
    <cellStyle name="Normal 3 2 2 4 2 2 2 5" xfId="7007"/>
    <cellStyle name="Normal 3 2 2 4 2 2 2 5 2" xfId="14727"/>
    <cellStyle name="Normal 3 2 2 4 2 2 2 6" xfId="8937"/>
    <cellStyle name="Normal 3 2 2 4 2 2 3" xfId="1606"/>
    <cellStyle name="Normal 3 2 2 4 2 2 3 2" xfId="3539"/>
    <cellStyle name="Normal 3 2 2 4 2 2 3 2 2" xfId="11349"/>
    <cellStyle name="Normal 3 2 2 4 2 2 3 3" xfId="5559"/>
    <cellStyle name="Normal 3 2 2 4 2 2 3 3 2" xfId="13279"/>
    <cellStyle name="Normal 3 2 2 4 2 2 3 4" xfId="7489"/>
    <cellStyle name="Normal 3 2 2 4 2 2 3 4 2" xfId="15209"/>
    <cellStyle name="Normal 3 2 2 4 2 2 3 5" xfId="9419"/>
    <cellStyle name="Normal 3 2 2 4 2 2 4" xfId="2575"/>
    <cellStyle name="Normal 3 2 2 4 2 2 4 2" xfId="10385"/>
    <cellStyle name="Normal 3 2 2 4 2 2 5" xfId="4595"/>
    <cellStyle name="Normal 3 2 2 4 2 2 5 2" xfId="12315"/>
    <cellStyle name="Normal 3 2 2 4 2 2 6" xfId="6525"/>
    <cellStyle name="Normal 3 2 2 4 2 2 6 2" xfId="14245"/>
    <cellStyle name="Normal 3 2 2 4 2 2 7" xfId="8455"/>
    <cellStyle name="Normal 3 2 2 4 2 3" xfId="714"/>
    <cellStyle name="Normal 3 2 2 4 2 3 2" xfId="1261"/>
    <cellStyle name="Normal 3 2 2 4 2 3 2 2" xfId="2248"/>
    <cellStyle name="Normal 3 2 2 4 2 3 2 2 2" xfId="4181"/>
    <cellStyle name="Normal 3 2 2 4 2 3 2 2 2 2" xfId="11991"/>
    <cellStyle name="Normal 3 2 2 4 2 3 2 2 3" xfId="6201"/>
    <cellStyle name="Normal 3 2 2 4 2 3 2 2 3 2" xfId="13921"/>
    <cellStyle name="Normal 3 2 2 4 2 3 2 2 4" xfId="8131"/>
    <cellStyle name="Normal 3 2 2 4 2 3 2 2 4 2" xfId="15851"/>
    <cellStyle name="Normal 3 2 2 4 2 3 2 2 5" xfId="10061"/>
    <cellStyle name="Normal 3 2 2 4 2 3 2 3" xfId="3218"/>
    <cellStyle name="Normal 3 2 2 4 2 3 2 3 2" xfId="11028"/>
    <cellStyle name="Normal 3 2 2 4 2 3 2 4" xfId="5238"/>
    <cellStyle name="Normal 3 2 2 4 2 3 2 4 2" xfId="12958"/>
    <cellStyle name="Normal 3 2 2 4 2 3 2 5" xfId="7168"/>
    <cellStyle name="Normal 3 2 2 4 2 3 2 5 2" xfId="14888"/>
    <cellStyle name="Normal 3 2 2 4 2 3 2 6" xfId="9098"/>
    <cellStyle name="Normal 3 2 2 4 2 3 3" xfId="1767"/>
    <cellStyle name="Normal 3 2 2 4 2 3 3 2" xfId="3700"/>
    <cellStyle name="Normal 3 2 2 4 2 3 3 2 2" xfId="11510"/>
    <cellStyle name="Normal 3 2 2 4 2 3 3 3" xfId="5720"/>
    <cellStyle name="Normal 3 2 2 4 2 3 3 3 2" xfId="13440"/>
    <cellStyle name="Normal 3 2 2 4 2 3 3 4" xfId="7650"/>
    <cellStyle name="Normal 3 2 2 4 2 3 3 4 2" xfId="15370"/>
    <cellStyle name="Normal 3 2 2 4 2 3 3 5" xfId="9580"/>
    <cellStyle name="Normal 3 2 2 4 2 3 4" xfId="2736"/>
    <cellStyle name="Normal 3 2 2 4 2 3 4 2" xfId="10546"/>
    <cellStyle name="Normal 3 2 2 4 2 3 5" xfId="4756"/>
    <cellStyle name="Normal 3 2 2 4 2 3 5 2" xfId="12476"/>
    <cellStyle name="Normal 3 2 2 4 2 3 6" xfId="6686"/>
    <cellStyle name="Normal 3 2 2 4 2 3 6 2" xfId="14406"/>
    <cellStyle name="Normal 3 2 2 4 2 3 7" xfId="8616"/>
    <cellStyle name="Normal 3 2 2 4 2 4" xfId="940"/>
    <cellStyle name="Normal 3 2 2 4 2 4 2" xfId="1928"/>
    <cellStyle name="Normal 3 2 2 4 2 4 2 2" xfId="3861"/>
    <cellStyle name="Normal 3 2 2 4 2 4 2 2 2" xfId="11671"/>
    <cellStyle name="Normal 3 2 2 4 2 4 2 3" xfId="5881"/>
    <cellStyle name="Normal 3 2 2 4 2 4 2 3 2" xfId="13601"/>
    <cellStyle name="Normal 3 2 2 4 2 4 2 4" xfId="7811"/>
    <cellStyle name="Normal 3 2 2 4 2 4 2 4 2" xfId="15531"/>
    <cellStyle name="Normal 3 2 2 4 2 4 2 5" xfId="9741"/>
    <cellStyle name="Normal 3 2 2 4 2 4 3" xfId="2897"/>
    <cellStyle name="Normal 3 2 2 4 2 4 3 2" xfId="10707"/>
    <cellStyle name="Normal 3 2 2 4 2 4 4" xfId="4917"/>
    <cellStyle name="Normal 3 2 2 4 2 4 4 2" xfId="12637"/>
    <cellStyle name="Normal 3 2 2 4 2 4 5" xfId="6847"/>
    <cellStyle name="Normal 3 2 2 4 2 4 5 2" xfId="14567"/>
    <cellStyle name="Normal 3 2 2 4 2 4 6" xfId="8777"/>
    <cellStyle name="Normal 3 2 2 4 2 5" xfId="1446"/>
    <cellStyle name="Normal 3 2 2 4 2 5 2" xfId="3379"/>
    <cellStyle name="Normal 3 2 2 4 2 5 2 2" xfId="11189"/>
    <cellStyle name="Normal 3 2 2 4 2 5 3" xfId="5399"/>
    <cellStyle name="Normal 3 2 2 4 2 5 3 2" xfId="13119"/>
    <cellStyle name="Normal 3 2 2 4 2 5 4" xfId="7329"/>
    <cellStyle name="Normal 3 2 2 4 2 5 4 2" xfId="15049"/>
    <cellStyle name="Normal 3 2 2 4 2 5 5" xfId="9259"/>
    <cellStyle name="Normal 3 2 2 4 2 6" xfId="2415"/>
    <cellStyle name="Normal 3 2 2 4 2 6 2" xfId="10225"/>
    <cellStyle name="Normal 3 2 2 4 2 7" xfId="4435"/>
    <cellStyle name="Normal 3 2 2 4 2 7 2" xfId="12155"/>
    <cellStyle name="Normal 3 2 2 4 2 8" xfId="6365"/>
    <cellStyle name="Normal 3 2 2 4 2 8 2" xfId="14085"/>
    <cellStyle name="Normal 3 2 2 4 2 9" xfId="8295"/>
    <cellStyle name="Normal 3 2 2 4 3" xfId="472"/>
    <cellStyle name="Normal 3 2 2 4 3 2" xfId="1020"/>
    <cellStyle name="Normal 3 2 2 4 3 2 2" xfId="2008"/>
    <cellStyle name="Normal 3 2 2 4 3 2 2 2" xfId="3941"/>
    <cellStyle name="Normal 3 2 2 4 3 2 2 2 2" xfId="11751"/>
    <cellStyle name="Normal 3 2 2 4 3 2 2 3" xfId="5961"/>
    <cellStyle name="Normal 3 2 2 4 3 2 2 3 2" xfId="13681"/>
    <cellStyle name="Normal 3 2 2 4 3 2 2 4" xfId="7891"/>
    <cellStyle name="Normal 3 2 2 4 3 2 2 4 2" xfId="15611"/>
    <cellStyle name="Normal 3 2 2 4 3 2 2 5" xfId="9821"/>
    <cellStyle name="Normal 3 2 2 4 3 2 3" xfId="2977"/>
    <cellStyle name="Normal 3 2 2 4 3 2 3 2" xfId="10787"/>
    <cellStyle name="Normal 3 2 2 4 3 2 4" xfId="4997"/>
    <cellStyle name="Normal 3 2 2 4 3 2 4 2" xfId="12717"/>
    <cellStyle name="Normal 3 2 2 4 3 2 5" xfId="6927"/>
    <cellStyle name="Normal 3 2 2 4 3 2 5 2" xfId="14647"/>
    <cellStyle name="Normal 3 2 2 4 3 2 6" xfId="8857"/>
    <cellStyle name="Normal 3 2 2 4 3 3" xfId="1526"/>
    <cellStyle name="Normal 3 2 2 4 3 3 2" xfId="3459"/>
    <cellStyle name="Normal 3 2 2 4 3 3 2 2" xfId="11269"/>
    <cellStyle name="Normal 3 2 2 4 3 3 3" xfId="5479"/>
    <cellStyle name="Normal 3 2 2 4 3 3 3 2" xfId="13199"/>
    <cellStyle name="Normal 3 2 2 4 3 3 4" xfId="7409"/>
    <cellStyle name="Normal 3 2 2 4 3 3 4 2" xfId="15129"/>
    <cellStyle name="Normal 3 2 2 4 3 3 5" xfId="9339"/>
    <cellStyle name="Normal 3 2 2 4 3 4" xfId="2495"/>
    <cellStyle name="Normal 3 2 2 4 3 4 2" xfId="10305"/>
    <cellStyle name="Normal 3 2 2 4 3 5" xfId="4515"/>
    <cellStyle name="Normal 3 2 2 4 3 5 2" xfId="12235"/>
    <cellStyle name="Normal 3 2 2 4 3 6" xfId="6445"/>
    <cellStyle name="Normal 3 2 2 4 3 6 2" xfId="14165"/>
    <cellStyle name="Normal 3 2 2 4 3 7" xfId="8375"/>
    <cellStyle name="Normal 3 2 2 4 4" xfId="634"/>
    <cellStyle name="Normal 3 2 2 4 4 2" xfId="1181"/>
    <cellStyle name="Normal 3 2 2 4 4 2 2" xfId="2168"/>
    <cellStyle name="Normal 3 2 2 4 4 2 2 2" xfId="4101"/>
    <cellStyle name="Normal 3 2 2 4 4 2 2 2 2" xfId="11911"/>
    <cellStyle name="Normal 3 2 2 4 4 2 2 3" xfId="6121"/>
    <cellStyle name="Normal 3 2 2 4 4 2 2 3 2" xfId="13841"/>
    <cellStyle name="Normal 3 2 2 4 4 2 2 4" xfId="8051"/>
    <cellStyle name="Normal 3 2 2 4 4 2 2 4 2" xfId="15771"/>
    <cellStyle name="Normal 3 2 2 4 4 2 2 5" xfId="9981"/>
    <cellStyle name="Normal 3 2 2 4 4 2 3" xfId="3138"/>
    <cellStyle name="Normal 3 2 2 4 4 2 3 2" xfId="10948"/>
    <cellStyle name="Normal 3 2 2 4 4 2 4" xfId="5158"/>
    <cellStyle name="Normal 3 2 2 4 4 2 4 2" xfId="12878"/>
    <cellStyle name="Normal 3 2 2 4 4 2 5" xfId="7088"/>
    <cellStyle name="Normal 3 2 2 4 4 2 5 2" xfId="14808"/>
    <cellStyle name="Normal 3 2 2 4 4 2 6" xfId="9018"/>
    <cellStyle name="Normal 3 2 2 4 4 3" xfId="1687"/>
    <cellStyle name="Normal 3 2 2 4 4 3 2" xfId="3620"/>
    <cellStyle name="Normal 3 2 2 4 4 3 2 2" xfId="11430"/>
    <cellStyle name="Normal 3 2 2 4 4 3 3" xfId="5640"/>
    <cellStyle name="Normal 3 2 2 4 4 3 3 2" xfId="13360"/>
    <cellStyle name="Normal 3 2 2 4 4 3 4" xfId="7570"/>
    <cellStyle name="Normal 3 2 2 4 4 3 4 2" xfId="15290"/>
    <cellStyle name="Normal 3 2 2 4 4 3 5" xfId="9500"/>
    <cellStyle name="Normal 3 2 2 4 4 4" xfId="2656"/>
    <cellStyle name="Normal 3 2 2 4 4 4 2" xfId="10466"/>
    <cellStyle name="Normal 3 2 2 4 4 5" xfId="4676"/>
    <cellStyle name="Normal 3 2 2 4 4 5 2" xfId="12396"/>
    <cellStyle name="Normal 3 2 2 4 4 6" xfId="6606"/>
    <cellStyle name="Normal 3 2 2 4 4 6 2" xfId="14326"/>
    <cellStyle name="Normal 3 2 2 4 4 7" xfId="8536"/>
    <cellStyle name="Normal 3 2 2 4 5" xfId="860"/>
    <cellStyle name="Normal 3 2 2 4 5 2" xfId="1848"/>
    <cellStyle name="Normal 3 2 2 4 5 2 2" xfId="3781"/>
    <cellStyle name="Normal 3 2 2 4 5 2 2 2" xfId="11591"/>
    <cellStyle name="Normal 3 2 2 4 5 2 3" xfId="5801"/>
    <cellStyle name="Normal 3 2 2 4 5 2 3 2" xfId="13521"/>
    <cellStyle name="Normal 3 2 2 4 5 2 4" xfId="7731"/>
    <cellStyle name="Normal 3 2 2 4 5 2 4 2" xfId="15451"/>
    <cellStyle name="Normal 3 2 2 4 5 2 5" xfId="9661"/>
    <cellStyle name="Normal 3 2 2 4 5 3" xfId="2817"/>
    <cellStyle name="Normal 3 2 2 4 5 3 2" xfId="10627"/>
    <cellStyle name="Normal 3 2 2 4 5 4" xfId="4837"/>
    <cellStyle name="Normal 3 2 2 4 5 4 2" xfId="12557"/>
    <cellStyle name="Normal 3 2 2 4 5 5" xfId="6767"/>
    <cellStyle name="Normal 3 2 2 4 5 5 2" xfId="14487"/>
    <cellStyle name="Normal 3 2 2 4 5 6" xfId="8697"/>
    <cellStyle name="Normal 3 2 2 4 6" xfId="1366"/>
    <cellStyle name="Normal 3 2 2 4 6 2" xfId="3299"/>
    <cellStyle name="Normal 3 2 2 4 6 2 2" xfId="11109"/>
    <cellStyle name="Normal 3 2 2 4 6 3" xfId="5319"/>
    <cellStyle name="Normal 3 2 2 4 6 3 2" xfId="13039"/>
    <cellStyle name="Normal 3 2 2 4 6 4" xfId="7249"/>
    <cellStyle name="Normal 3 2 2 4 6 4 2" xfId="14969"/>
    <cellStyle name="Normal 3 2 2 4 6 5" xfId="9179"/>
    <cellStyle name="Normal 3 2 2 4 7" xfId="2335"/>
    <cellStyle name="Normal 3 2 2 4 7 2" xfId="10145"/>
    <cellStyle name="Normal 3 2 2 4 8" xfId="4355"/>
    <cellStyle name="Normal 3 2 2 4 8 2" xfId="12075"/>
    <cellStyle name="Normal 3 2 2 4 9" xfId="6285"/>
    <cellStyle name="Normal 3 2 2 4 9 2" xfId="14005"/>
    <cellStyle name="Normal 3 2 2 5" xfId="352"/>
    <cellStyle name="Normal 3 2 2 5 2" xfId="512"/>
    <cellStyle name="Normal 3 2 2 5 2 2" xfId="1060"/>
    <cellStyle name="Normal 3 2 2 5 2 2 2" xfId="2048"/>
    <cellStyle name="Normal 3 2 2 5 2 2 2 2" xfId="3981"/>
    <cellStyle name="Normal 3 2 2 5 2 2 2 2 2" xfId="11791"/>
    <cellStyle name="Normal 3 2 2 5 2 2 2 3" xfId="6001"/>
    <cellStyle name="Normal 3 2 2 5 2 2 2 3 2" xfId="13721"/>
    <cellStyle name="Normal 3 2 2 5 2 2 2 4" xfId="7931"/>
    <cellStyle name="Normal 3 2 2 5 2 2 2 4 2" xfId="15651"/>
    <cellStyle name="Normal 3 2 2 5 2 2 2 5" xfId="9861"/>
    <cellStyle name="Normal 3 2 2 5 2 2 3" xfId="3017"/>
    <cellStyle name="Normal 3 2 2 5 2 2 3 2" xfId="10827"/>
    <cellStyle name="Normal 3 2 2 5 2 2 4" xfId="5037"/>
    <cellStyle name="Normal 3 2 2 5 2 2 4 2" xfId="12757"/>
    <cellStyle name="Normal 3 2 2 5 2 2 5" xfId="6967"/>
    <cellStyle name="Normal 3 2 2 5 2 2 5 2" xfId="14687"/>
    <cellStyle name="Normal 3 2 2 5 2 2 6" xfId="8897"/>
    <cellStyle name="Normal 3 2 2 5 2 3" xfId="1566"/>
    <cellStyle name="Normal 3 2 2 5 2 3 2" xfId="3499"/>
    <cellStyle name="Normal 3 2 2 5 2 3 2 2" xfId="11309"/>
    <cellStyle name="Normal 3 2 2 5 2 3 3" xfId="5519"/>
    <cellStyle name="Normal 3 2 2 5 2 3 3 2" xfId="13239"/>
    <cellStyle name="Normal 3 2 2 5 2 3 4" xfId="7449"/>
    <cellStyle name="Normal 3 2 2 5 2 3 4 2" xfId="15169"/>
    <cellStyle name="Normal 3 2 2 5 2 3 5" xfId="9379"/>
    <cellStyle name="Normal 3 2 2 5 2 4" xfId="2535"/>
    <cellStyle name="Normal 3 2 2 5 2 4 2" xfId="10345"/>
    <cellStyle name="Normal 3 2 2 5 2 5" xfId="4555"/>
    <cellStyle name="Normal 3 2 2 5 2 5 2" xfId="12275"/>
    <cellStyle name="Normal 3 2 2 5 2 6" xfId="6485"/>
    <cellStyle name="Normal 3 2 2 5 2 6 2" xfId="14205"/>
    <cellStyle name="Normal 3 2 2 5 2 7" xfId="8415"/>
    <cellStyle name="Normal 3 2 2 5 3" xfId="674"/>
    <cellStyle name="Normal 3 2 2 5 3 2" xfId="1221"/>
    <cellStyle name="Normal 3 2 2 5 3 2 2" xfId="2208"/>
    <cellStyle name="Normal 3 2 2 5 3 2 2 2" xfId="4141"/>
    <cellStyle name="Normal 3 2 2 5 3 2 2 2 2" xfId="11951"/>
    <cellStyle name="Normal 3 2 2 5 3 2 2 3" xfId="6161"/>
    <cellStyle name="Normal 3 2 2 5 3 2 2 3 2" xfId="13881"/>
    <cellStyle name="Normal 3 2 2 5 3 2 2 4" xfId="8091"/>
    <cellStyle name="Normal 3 2 2 5 3 2 2 4 2" xfId="15811"/>
    <cellStyle name="Normal 3 2 2 5 3 2 2 5" xfId="10021"/>
    <cellStyle name="Normal 3 2 2 5 3 2 3" xfId="3178"/>
    <cellStyle name="Normal 3 2 2 5 3 2 3 2" xfId="10988"/>
    <cellStyle name="Normal 3 2 2 5 3 2 4" xfId="5198"/>
    <cellStyle name="Normal 3 2 2 5 3 2 4 2" xfId="12918"/>
    <cellStyle name="Normal 3 2 2 5 3 2 5" xfId="7128"/>
    <cellStyle name="Normal 3 2 2 5 3 2 5 2" xfId="14848"/>
    <cellStyle name="Normal 3 2 2 5 3 2 6" xfId="9058"/>
    <cellStyle name="Normal 3 2 2 5 3 3" xfId="1727"/>
    <cellStyle name="Normal 3 2 2 5 3 3 2" xfId="3660"/>
    <cellStyle name="Normal 3 2 2 5 3 3 2 2" xfId="11470"/>
    <cellStyle name="Normal 3 2 2 5 3 3 3" xfId="5680"/>
    <cellStyle name="Normal 3 2 2 5 3 3 3 2" xfId="13400"/>
    <cellStyle name="Normal 3 2 2 5 3 3 4" xfId="7610"/>
    <cellStyle name="Normal 3 2 2 5 3 3 4 2" xfId="15330"/>
    <cellStyle name="Normal 3 2 2 5 3 3 5" xfId="9540"/>
    <cellStyle name="Normal 3 2 2 5 3 4" xfId="2696"/>
    <cellStyle name="Normal 3 2 2 5 3 4 2" xfId="10506"/>
    <cellStyle name="Normal 3 2 2 5 3 5" xfId="4716"/>
    <cellStyle name="Normal 3 2 2 5 3 5 2" xfId="12436"/>
    <cellStyle name="Normal 3 2 2 5 3 6" xfId="6646"/>
    <cellStyle name="Normal 3 2 2 5 3 6 2" xfId="14366"/>
    <cellStyle name="Normal 3 2 2 5 3 7" xfId="8576"/>
    <cellStyle name="Normal 3 2 2 5 4" xfId="900"/>
    <cellStyle name="Normal 3 2 2 5 4 2" xfId="1888"/>
    <cellStyle name="Normal 3 2 2 5 4 2 2" xfId="3821"/>
    <cellStyle name="Normal 3 2 2 5 4 2 2 2" xfId="11631"/>
    <cellStyle name="Normal 3 2 2 5 4 2 3" xfId="5841"/>
    <cellStyle name="Normal 3 2 2 5 4 2 3 2" xfId="13561"/>
    <cellStyle name="Normal 3 2 2 5 4 2 4" xfId="7771"/>
    <cellStyle name="Normal 3 2 2 5 4 2 4 2" xfId="15491"/>
    <cellStyle name="Normal 3 2 2 5 4 2 5" xfId="9701"/>
    <cellStyle name="Normal 3 2 2 5 4 3" xfId="2857"/>
    <cellStyle name="Normal 3 2 2 5 4 3 2" xfId="10667"/>
    <cellStyle name="Normal 3 2 2 5 4 4" xfId="4877"/>
    <cellStyle name="Normal 3 2 2 5 4 4 2" xfId="12597"/>
    <cellStyle name="Normal 3 2 2 5 4 5" xfId="6807"/>
    <cellStyle name="Normal 3 2 2 5 4 5 2" xfId="14527"/>
    <cellStyle name="Normal 3 2 2 5 4 6" xfId="8737"/>
    <cellStyle name="Normal 3 2 2 5 5" xfId="1406"/>
    <cellStyle name="Normal 3 2 2 5 5 2" xfId="3339"/>
    <cellStyle name="Normal 3 2 2 5 5 2 2" xfId="11149"/>
    <cellStyle name="Normal 3 2 2 5 5 3" xfId="5359"/>
    <cellStyle name="Normal 3 2 2 5 5 3 2" xfId="13079"/>
    <cellStyle name="Normal 3 2 2 5 5 4" xfId="7289"/>
    <cellStyle name="Normal 3 2 2 5 5 4 2" xfId="15009"/>
    <cellStyle name="Normal 3 2 2 5 5 5" xfId="9219"/>
    <cellStyle name="Normal 3 2 2 5 6" xfId="2375"/>
    <cellStyle name="Normal 3 2 2 5 6 2" xfId="10185"/>
    <cellStyle name="Normal 3 2 2 5 7" xfId="4395"/>
    <cellStyle name="Normal 3 2 2 5 7 2" xfId="12115"/>
    <cellStyle name="Normal 3 2 2 5 8" xfId="6325"/>
    <cellStyle name="Normal 3 2 2 5 8 2" xfId="14045"/>
    <cellStyle name="Normal 3 2 2 5 9" xfId="8255"/>
    <cellStyle name="Normal 3 2 2 6" xfId="432"/>
    <cellStyle name="Normal 3 2 2 6 2" xfId="980"/>
    <cellStyle name="Normal 3 2 2 6 2 2" xfId="1968"/>
    <cellStyle name="Normal 3 2 2 6 2 2 2" xfId="3901"/>
    <cellStyle name="Normal 3 2 2 6 2 2 2 2" xfId="11711"/>
    <cellStyle name="Normal 3 2 2 6 2 2 3" xfId="5921"/>
    <cellStyle name="Normal 3 2 2 6 2 2 3 2" xfId="13641"/>
    <cellStyle name="Normal 3 2 2 6 2 2 4" xfId="7851"/>
    <cellStyle name="Normal 3 2 2 6 2 2 4 2" xfId="15571"/>
    <cellStyle name="Normal 3 2 2 6 2 2 5" xfId="9781"/>
    <cellStyle name="Normal 3 2 2 6 2 3" xfId="2937"/>
    <cellStyle name="Normal 3 2 2 6 2 3 2" xfId="10747"/>
    <cellStyle name="Normal 3 2 2 6 2 4" xfId="4957"/>
    <cellStyle name="Normal 3 2 2 6 2 4 2" xfId="12677"/>
    <cellStyle name="Normal 3 2 2 6 2 5" xfId="6887"/>
    <cellStyle name="Normal 3 2 2 6 2 5 2" xfId="14607"/>
    <cellStyle name="Normal 3 2 2 6 2 6" xfId="8817"/>
    <cellStyle name="Normal 3 2 2 6 3" xfId="1486"/>
    <cellStyle name="Normal 3 2 2 6 3 2" xfId="3419"/>
    <cellStyle name="Normal 3 2 2 6 3 2 2" xfId="11229"/>
    <cellStyle name="Normal 3 2 2 6 3 3" xfId="5439"/>
    <cellStyle name="Normal 3 2 2 6 3 3 2" xfId="13159"/>
    <cellStyle name="Normal 3 2 2 6 3 4" xfId="7369"/>
    <cellStyle name="Normal 3 2 2 6 3 4 2" xfId="15089"/>
    <cellStyle name="Normal 3 2 2 6 3 5" xfId="9299"/>
    <cellStyle name="Normal 3 2 2 6 4" xfId="2455"/>
    <cellStyle name="Normal 3 2 2 6 4 2" xfId="10265"/>
    <cellStyle name="Normal 3 2 2 6 5" xfId="4475"/>
    <cellStyle name="Normal 3 2 2 6 5 2" xfId="12195"/>
    <cellStyle name="Normal 3 2 2 6 6" xfId="6405"/>
    <cellStyle name="Normal 3 2 2 6 6 2" xfId="14125"/>
    <cellStyle name="Normal 3 2 2 6 7" xfId="8335"/>
    <cellStyle name="Normal 3 2 2 7" xfId="594"/>
    <cellStyle name="Normal 3 2 2 7 2" xfId="1141"/>
    <cellStyle name="Normal 3 2 2 7 2 2" xfId="2128"/>
    <cellStyle name="Normal 3 2 2 7 2 2 2" xfId="4061"/>
    <cellStyle name="Normal 3 2 2 7 2 2 2 2" xfId="11871"/>
    <cellStyle name="Normal 3 2 2 7 2 2 3" xfId="6081"/>
    <cellStyle name="Normal 3 2 2 7 2 2 3 2" xfId="13801"/>
    <cellStyle name="Normal 3 2 2 7 2 2 4" xfId="8011"/>
    <cellStyle name="Normal 3 2 2 7 2 2 4 2" xfId="15731"/>
    <cellStyle name="Normal 3 2 2 7 2 2 5" xfId="9941"/>
    <cellStyle name="Normal 3 2 2 7 2 3" xfId="3098"/>
    <cellStyle name="Normal 3 2 2 7 2 3 2" xfId="10908"/>
    <cellStyle name="Normal 3 2 2 7 2 4" xfId="5118"/>
    <cellStyle name="Normal 3 2 2 7 2 4 2" xfId="12838"/>
    <cellStyle name="Normal 3 2 2 7 2 5" xfId="7048"/>
    <cellStyle name="Normal 3 2 2 7 2 5 2" xfId="14768"/>
    <cellStyle name="Normal 3 2 2 7 2 6" xfId="8978"/>
    <cellStyle name="Normal 3 2 2 7 3" xfId="1647"/>
    <cellStyle name="Normal 3 2 2 7 3 2" xfId="3580"/>
    <cellStyle name="Normal 3 2 2 7 3 2 2" xfId="11390"/>
    <cellStyle name="Normal 3 2 2 7 3 3" xfId="5600"/>
    <cellStyle name="Normal 3 2 2 7 3 3 2" xfId="13320"/>
    <cellStyle name="Normal 3 2 2 7 3 4" xfId="7530"/>
    <cellStyle name="Normal 3 2 2 7 3 4 2" xfId="15250"/>
    <cellStyle name="Normal 3 2 2 7 3 5" xfId="9460"/>
    <cellStyle name="Normal 3 2 2 7 4" xfId="2616"/>
    <cellStyle name="Normal 3 2 2 7 4 2" xfId="10426"/>
    <cellStyle name="Normal 3 2 2 7 5" xfId="4636"/>
    <cellStyle name="Normal 3 2 2 7 5 2" xfId="12356"/>
    <cellStyle name="Normal 3 2 2 7 6" xfId="6566"/>
    <cellStyle name="Normal 3 2 2 7 6 2" xfId="14286"/>
    <cellStyle name="Normal 3 2 2 7 7" xfId="8496"/>
    <cellStyle name="Normal 3 2 2 8" xfId="806"/>
    <cellStyle name="Normal 3 2 2 8 2" xfId="1808"/>
    <cellStyle name="Normal 3 2 2 8 2 2" xfId="3741"/>
    <cellStyle name="Normal 3 2 2 8 2 2 2" xfId="11551"/>
    <cellStyle name="Normal 3 2 2 8 2 3" xfId="5761"/>
    <cellStyle name="Normal 3 2 2 8 2 3 2" xfId="13481"/>
    <cellStyle name="Normal 3 2 2 8 2 4" xfId="7691"/>
    <cellStyle name="Normal 3 2 2 8 2 4 2" xfId="15411"/>
    <cellStyle name="Normal 3 2 2 8 2 5" xfId="9621"/>
    <cellStyle name="Normal 3 2 2 8 3" xfId="2777"/>
    <cellStyle name="Normal 3 2 2 8 3 2" xfId="10587"/>
    <cellStyle name="Normal 3 2 2 8 4" xfId="4797"/>
    <cellStyle name="Normal 3 2 2 8 4 2" xfId="12517"/>
    <cellStyle name="Normal 3 2 2 8 5" xfId="6727"/>
    <cellStyle name="Normal 3 2 2 8 5 2" xfId="14447"/>
    <cellStyle name="Normal 3 2 2 8 6" xfId="8657"/>
    <cellStyle name="Normal 3 2 2 9" xfId="1326"/>
    <cellStyle name="Normal 3 2 2 9 2" xfId="3259"/>
    <cellStyle name="Normal 3 2 2 9 2 2" xfId="11069"/>
    <cellStyle name="Normal 3 2 2 9 3" xfId="5279"/>
    <cellStyle name="Normal 3 2 2 9 3 2" xfId="12999"/>
    <cellStyle name="Normal 3 2 2 9 4" xfId="7209"/>
    <cellStyle name="Normal 3 2 2 9 4 2" xfId="14929"/>
    <cellStyle name="Normal 3 2 2 9 5" xfId="9139"/>
    <cellStyle name="Normal 3 2 3" xfId="148"/>
    <cellStyle name="Normal 3 2 4" xfId="4219"/>
    <cellStyle name="Normal 3 2 4 2" xfId="4282"/>
    <cellStyle name="Normal 3 2 5" xfId="4254"/>
    <cellStyle name="Normal 3 2 5 2" xfId="4301"/>
    <cellStyle name="Normal 3 2 6" xfId="4269"/>
    <cellStyle name="Normal 3 3" xfId="164"/>
    <cellStyle name="Normal 3 3 10" xfId="2296"/>
    <cellStyle name="Normal 3 3 10 2" xfId="10106"/>
    <cellStyle name="Normal 3 3 11" xfId="4316"/>
    <cellStyle name="Normal 3 3 11 2" xfId="12036"/>
    <cellStyle name="Normal 3 3 12" xfId="6246"/>
    <cellStyle name="Normal 3 3 12 2" xfId="13966"/>
    <cellStyle name="Normal 3 3 13" xfId="8176"/>
    <cellStyle name="Normal 3 3 2" xfId="233"/>
    <cellStyle name="Normal 3 3 2 10" xfId="4326"/>
    <cellStyle name="Normal 3 3 2 10 2" xfId="12046"/>
    <cellStyle name="Normal 3 3 2 11" xfId="6256"/>
    <cellStyle name="Normal 3 3 2 11 2" xfId="13976"/>
    <cellStyle name="Normal 3 3 2 12" xfId="8186"/>
    <cellStyle name="Normal 3 3 2 2" xfId="258"/>
    <cellStyle name="Normal 3 3 2 2 10" xfId="6276"/>
    <cellStyle name="Normal 3 3 2 2 10 2" xfId="13996"/>
    <cellStyle name="Normal 3 3 2 2 11" xfId="8206"/>
    <cellStyle name="Normal 3 3 2 2 2" xfId="343"/>
    <cellStyle name="Normal 3 3 2 2 2 10" xfId="8246"/>
    <cellStyle name="Normal 3 3 2 2 2 2" xfId="423"/>
    <cellStyle name="Normal 3 3 2 2 2 2 2" xfId="583"/>
    <cellStyle name="Normal 3 3 2 2 2 2 2 2" xfId="1131"/>
    <cellStyle name="Normal 3 3 2 2 2 2 2 2 2" xfId="2119"/>
    <cellStyle name="Normal 3 3 2 2 2 2 2 2 2 2" xfId="4052"/>
    <cellStyle name="Normal 3 3 2 2 2 2 2 2 2 2 2" xfId="11862"/>
    <cellStyle name="Normal 3 3 2 2 2 2 2 2 2 3" xfId="6072"/>
    <cellStyle name="Normal 3 3 2 2 2 2 2 2 2 3 2" xfId="13792"/>
    <cellStyle name="Normal 3 3 2 2 2 2 2 2 2 4" xfId="8002"/>
    <cellStyle name="Normal 3 3 2 2 2 2 2 2 2 4 2" xfId="15722"/>
    <cellStyle name="Normal 3 3 2 2 2 2 2 2 2 5" xfId="9932"/>
    <cellStyle name="Normal 3 3 2 2 2 2 2 2 3" xfId="3088"/>
    <cellStyle name="Normal 3 3 2 2 2 2 2 2 3 2" xfId="10898"/>
    <cellStyle name="Normal 3 3 2 2 2 2 2 2 4" xfId="5108"/>
    <cellStyle name="Normal 3 3 2 2 2 2 2 2 4 2" xfId="12828"/>
    <cellStyle name="Normal 3 3 2 2 2 2 2 2 5" xfId="7038"/>
    <cellStyle name="Normal 3 3 2 2 2 2 2 2 5 2" xfId="14758"/>
    <cellStyle name="Normal 3 3 2 2 2 2 2 2 6" xfId="8968"/>
    <cellStyle name="Normal 3 3 2 2 2 2 2 3" xfId="1637"/>
    <cellStyle name="Normal 3 3 2 2 2 2 2 3 2" xfId="3570"/>
    <cellStyle name="Normal 3 3 2 2 2 2 2 3 2 2" xfId="11380"/>
    <cellStyle name="Normal 3 3 2 2 2 2 2 3 3" xfId="5590"/>
    <cellStyle name="Normal 3 3 2 2 2 2 2 3 3 2" xfId="13310"/>
    <cellStyle name="Normal 3 3 2 2 2 2 2 3 4" xfId="7520"/>
    <cellStyle name="Normal 3 3 2 2 2 2 2 3 4 2" xfId="15240"/>
    <cellStyle name="Normal 3 3 2 2 2 2 2 3 5" xfId="9450"/>
    <cellStyle name="Normal 3 3 2 2 2 2 2 4" xfId="2606"/>
    <cellStyle name="Normal 3 3 2 2 2 2 2 4 2" xfId="10416"/>
    <cellStyle name="Normal 3 3 2 2 2 2 2 5" xfId="4626"/>
    <cellStyle name="Normal 3 3 2 2 2 2 2 5 2" xfId="12346"/>
    <cellStyle name="Normal 3 3 2 2 2 2 2 6" xfId="6556"/>
    <cellStyle name="Normal 3 3 2 2 2 2 2 6 2" xfId="14276"/>
    <cellStyle name="Normal 3 3 2 2 2 2 2 7" xfId="8486"/>
    <cellStyle name="Normal 3 3 2 2 2 2 3" xfId="745"/>
    <cellStyle name="Normal 3 3 2 2 2 2 3 2" xfId="1292"/>
    <cellStyle name="Normal 3 3 2 2 2 2 3 2 2" xfId="2279"/>
    <cellStyle name="Normal 3 3 2 2 2 2 3 2 2 2" xfId="4212"/>
    <cellStyle name="Normal 3 3 2 2 2 2 3 2 2 2 2" xfId="12022"/>
    <cellStyle name="Normal 3 3 2 2 2 2 3 2 2 3" xfId="6232"/>
    <cellStyle name="Normal 3 3 2 2 2 2 3 2 2 3 2" xfId="13952"/>
    <cellStyle name="Normal 3 3 2 2 2 2 3 2 2 4" xfId="8162"/>
    <cellStyle name="Normal 3 3 2 2 2 2 3 2 2 4 2" xfId="15882"/>
    <cellStyle name="Normal 3 3 2 2 2 2 3 2 2 5" xfId="10092"/>
    <cellStyle name="Normal 3 3 2 2 2 2 3 2 3" xfId="3249"/>
    <cellStyle name="Normal 3 3 2 2 2 2 3 2 3 2" xfId="11059"/>
    <cellStyle name="Normal 3 3 2 2 2 2 3 2 4" xfId="5269"/>
    <cellStyle name="Normal 3 3 2 2 2 2 3 2 4 2" xfId="12989"/>
    <cellStyle name="Normal 3 3 2 2 2 2 3 2 5" xfId="7199"/>
    <cellStyle name="Normal 3 3 2 2 2 2 3 2 5 2" xfId="14919"/>
    <cellStyle name="Normal 3 3 2 2 2 2 3 2 6" xfId="9129"/>
    <cellStyle name="Normal 3 3 2 2 2 2 3 3" xfId="1798"/>
    <cellStyle name="Normal 3 3 2 2 2 2 3 3 2" xfId="3731"/>
    <cellStyle name="Normal 3 3 2 2 2 2 3 3 2 2" xfId="11541"/>
    <cellStyle name="Normal 3 3 2 2 2 2 3 3 3" xfId="5751"/>
    <cellStyle name="Normal 3 3 2 2 2 2 3 3 3 2" xfId="13471"/>
    <cellStyle name="Normal 3 3 2 2 2 2 3 3 4" xfId="7681"/>
    <cellStyle name="Normal 3 3 2 2 2 2 3 3 4 2" xfId="15401"/>
    <cellStyle name="Normal 3 3 2 2 2 2 3 3 5" xfId="9611"/>
    <cellStyle name="Normal 3 3 2 2 2 2 3 4" xfId="2767"/>
    <cellStyle name="Normal 3 3 2 2 2 2 3 4 2" xfId="10577"/>
    <cellStyle name="Normal 3 3 2 2 2 2 3 5" xfId="4787"/>
    <cellStyle name="Normal 3 3 2 2 2 2 3 5 2" xfId="12507"/>
    <cellStyle name="Normal 3 3 2 2 2 2 3 6" xfId="6717"/>
    <cellStyle name="Normal 3 3 2 2 2 2 3 6 2" xfId="14437"/>
    <cellStyle name="Normal 3 3 2 2 2 2 3 7" xfId="8647"/>
    <cellStyle name="Normal 3 3 2 2 2 2 4" xfId="971"/>
    <cellStyle name="Normal 3 3 2 2 2 2 4 2" xfId="1959"/>
    <cellStyle name="Normal 3 3 2 2 2 2 4 2 2" xfId="3892"/>
    <cellStyle name="Normal 3 3 2 2 2 2 4 2 2 2" xfId="11702"/>
    <cellStyle name="Normal 3 3 2 2 2 2 4 2 3" xfId="5912"/>
    <cellStyle name="Normal 3 3 2 2 2 2 4 2 3 2" xfId="13632"/>
    <cellStyle name="Normal 3 3 2 2 2 2 4 2 4" xfId="7842"/>
    <cellStyle name="Normal 3 3 2 2 2 2 4 2 4 2" xfId="15562"/>
    <cellStyle name="Normal 3 3 2 2 2 2 4 2 5" xfId="9772"/>
    <cellStyle name="Normal 3 3 2 2 2 2 4 3" xfId="2928"/>
    <cellStyle name="Normal 3 3 2 2 2 2 4 3 2" xfId="10738"/>
    <cellStyle name="Normal 3 3 2 2 2 2 4 4" xfId="4948"/>
    <cellStyle name="Normal 3 3 2 2 2 2 4 4 2" xfId="12668"/>
    <cellStyle name="Normal 3 3 2 2 2 2 4 5" xfId="6878"/>
    <cellStyle name="Normal 3 3 2 2 2 2 4 5 2" xfId="14598"/>
    <cellStyle name="Normal 3 3 2 2 2 2 4 6" xfId="8808"/>
    <cellStyle name="Normal 3 3 2 2 2 2 5" xfId="1477"/>
    <cellStyle name="Normal 3 3 2 2 2 2 5 2" xfId="3410"/>
    <cellStyle name="Normal 3 3 2 2 2 2 5 2 2" xfId="11220"/>
    <cellStyle name="Normal 3 3 2 2 2 2 5 3" xfId="5430"/>
    <cellStyle name="Normal 3 3 2 2 2 2 5 3 2" xfId="13150"/>
    <cellStyle name="Normal 3 3 2 2 2 2 5 4" xfId="7360"/>
    <cellStyle name="Normal 3 3 2 2 2 2 5 4 2" xfId="15080"/>
    <cellStyle name="Normal 3 3 2 2 2 2 5 5" xfId="9290"/>
    <cellStyle name="Normal 3 3 2 2 2 2 6" xfId="2446"/>
    <cellStyle name="Normal 3 3 2 2 2 2 6 2" xfId="10256"/>
    <cellStyle name="Normal 3 3 2 2 2 2 7" xfId="4466"/>
    <cellStyle name="Normal 3 3 2 2 2 2 7 2" xfId="12186"/>
    <cellStyle name="Normal 3 3 2 2 2 2 8" xfId="6396"/>
    <cellStyle name="Normal 3 3 2 2 2 2 8 2" xfId="14116"/>
    <cellStyle name="Normal 3 3 2 2 2 2 9" xfId="8326"/>
    <cellStyle name="Normal 3 3 2 2 2 3" xfId="503"/>
    <cellStyle name="Normal 3 3 2 2 2 3 2" xfId="1051"/>
    <cellStyle name="Normal 3 3 2 2 2 3 2 2" xfId="2039"/>
    <cellStyle name="Normal 3 3 2 2 2 3 2 2 2" xfId="3972"/>
    <cellStyle name="Normal 3 3 2 2 2 3 2 2 2 2" xfId="11782"/>
    <cellStyle name="Normal 3 3 2 2 2 3 2 2 3" xfId="5992"/>
    <cellStyle name="Normal 3 3 2 2 2 3 2 2 3 2" xfId="13712"/>
    <cellStyle name="Normal 3 3 2 2 2 3 2 2 4" xfId="7922"/>
    <cellStyle name="Normal 3 3 2 2 2 3 2 2 4 2" xfId="15642"/>
    <cellStyle name="Normal 3 3 2 2 2 3 2 2 5" xfId="9852"/>
    <cellStyle name="Normal 3 3 2 2 2 3 2 3" xfId="3008"/>
    <cellStyle name="Normal 3 3 2 2 2 3 2 3 2" xfId="10818"/>
    <cellStyle name="Normal 3 3 2 2 2 3 2 4" xfId="5028"/>
    <cellStyle name="Normal 3 3 2 2 2 3 2 4 2" xfId="12748"/>
    <cellStyle name="Normal 3 3 2 2 2 3 2 5" xfId="6958"/>
    <cellStyle name="Normal 3 3 2 2 2 3 2 5 2" xfId="14678"/>
    <cellStyle name="Normal 3 3 2 2 2 3 2 6" xfId="8888"/>
    <cellStyle name="Normal 3 3 2 2 2 3 3" xfId="1557"/>
    <cellStyle name="Normal 3 3 2 2 2 3 3 2" xfId="3490"/>
    <cellStyle name="Normal 3 3 2 2 2 3 3 2 2" xfId="11300"/>
    <cellStyle name="Normal 3 3 2 2 2 3 3 3" xfId="5510"/>
    <cellStyle name="Normal 3 3 2 2 2 3 3 3 2" xfId="13230"/>
    <cellStyle name="Normal 3 3 2 2 2 3 3 4" xfId="7440"/>
    <cellStyle name="Normal 3 3 2 2 2 3 3 4 2" xfId="15160"/>
    <cellStyle name="Normal 3 3 2 2 2 3 3 5" xfId="9370"/>
    <cellStyle name="Normal 3 3 2 2 2 3 4" xfId="2526"/>
    <cellStyle name="Normal 3 3 2 2 2 3 4 2" xfId="10336"/>
    <cellStyle name="Normal 3 3 2 2 2 3 5" xfId="4546"/>
    <cellStyle name="Normal 3 3 2 2 2 3 5 2" xfId="12266"/>
    <cellStyle name="Normal 3 3 2 2 2 3 6" xfId="6476"/>
    <cellStyle name="Normal 3 3 2 2 2 3 6 2" xfId="14196"/>
    <cellStyle name="Normal 3 3 2 2 2 3 7" xfId="8406"/>
    <cellStyle name="Normal 3 3 2 2 2 4" xfId="665"/>
    <cellStyle name="Normal 3 3 2 2 2 4 2" xfId="1212"/>
    <cellStyle name="Normal 3 3 2 2 2 4 2 2" xfId="2199"/>
    <cellStyle name="Normal 3 3 2 2 2 4 2 2 2" xfId="4132"/>
    <cellStyle name="Normal 3 3 2 2 2 4 2 2 2 2" xfId="11942"/>
    <cellStyle name="Normal 3 3 2 2 2 4 2 2 3" xfId="6152"/>
    <cellStyle name="Normal 3 3 2 2 2 4 2 2 3 2" xfId="13872"/>
    <cellStyle name="Normal 3 3 2 2 2 4 2 2 4" xfId="8082"/>
    <cellStyle name="Normal 3 3 2 2 2 4 2 2 4 2" xfId="15802"/>
    <cellStyle name="Normal 3 3 2 2 2 4 2 2 5" xfId="10012"/>
    <cellStyle name="Normal 3 3 2 2 2 4 2 3" xfId="3169"/>
    <cellStyle name="Normal 3 3 2 2 2 4 2 3 2" xfId="10979"/>
    <cellStyle name="Normal 3 3 2 2 2 4 2 4" xfId="5189"/>
    <cellStyle name="Normal 3 3 2 2 2 4 2 4 2" xfId="12909"/>
    <cellStyle name="Normal 3 3 2 2 2 4 2 5" xfId="7119"/>
    <cellStyle name="Normal 3 3 2 2 2 4 2 5 2" xfId="14839"/>
    <cellStyle name="Normal 3 3 2 2 2 4 2 6" xfId="9049"/>
    <cellStyle name="Normal 3 3 2 2 2 4 3" xfId="1718"/>
    <cellStyle name="Normal 3 3 2 2 2 4 3 2" xfId="3651"/>
    <cellStyle name="Normal 3 3 2 2 2 4 3 2 2" xfId="11461"/>
    <cellStyle name="Normal 3 3 2 2 2 4 3 3" xfId="5671"/>
    <cellStyle name="Normal 3 3 2 2 2 4 3 3 2" xfId="13391"/>
    <cellStyle name="Normal 3 3 2 2 2 4 3 4" xfId="7601"/>
    <cellStyle name="Normal 3 3 2 2 2 4 3 4 2" xfId="15321"/>
    <cellStyle name="Normal 3 3 2 2 2 4 3 5" xfId="9531"/>
    <cellStyle name="Normal 3 3 2 2 2 4 4" xfId="2687"/>
    <cellStyle name="Normal 3 3 2 2 2 4 4 2" xfId="10497"/>
    <cellStyle name="Normal 3 3 2 2 2 4 5" xfId="4707"/>
    <cellStyle name="Normal 3 3 2 2 2 4 5 2" xfId="12427"/>
    <cellStyle name="Normal 3 3 2 2 2 4 6" xfId="6637"/>
    <cellStyle name="Normal 3 3 2 2 2 4 6 2" xfId="14357"/>
    <cellStyle name="Normal 3 3 2 2 2 4 7" xfId="8567"/>
    <cellStyle name="Normal 3 3 2 2 2 5" xfId="891"/>
    <cellStyle name="Normal 3 3 2 2 2 5 2" xfId="1879"/>
    <cellStyle name="Normal 3 3 2 2 2 5 2 2" xfId="3812"/>
    <cellStyle name="Normal 3 3 2 2 2 5 2 2 2" xfId="11622"/>
    <cellStyle name="Normal 3 3 2 2 2 5 2 3" xfId="5832"/>
    <cellStyle name="Normal 3 3 2 2 2 5 2 3 2" xfId="13552"/>
    <cellStyle name="Normal 3 3 2 2 2 5 2 4" xfId="7762"/>
    <cellStyle name="Normal 3 3 2 2 2 5 2 4 2" xfId="15482"/>
    <cellStyle name="Normal 3 3 2 2 2 5 2 5" xfId="9692"/>
    <cellStyle name="Normal 3 3 2 2 2 5 3" xfId="2848"/>
    <cellStyle name="Normal 3 3 2 2 2 5 3 2" xfId="10658"/>
    <cellStyle name="Normal 3 3 2 2 2 5 4" xfId="4868"/>
    <cellStyle name="Normal 3 3 2 2 2 5 4 2" xfId="12588"/>
    <cellStyle name="Normal 3 3 2 2 2 5 5" xfId="6798"/>
    <cellStyle name="Normal 3 3 2 2 2 5 5 2" xfId="14518"/>
    <cellStyle name="Normal 3 3 2 2 2 5 6" xfId="8728"/>
    <cellStyle name="Normal 3 3 2 2 2 6" xfId="1397"/>
    <cellStyle name="Normal 3 3 2 2 2 6 2" xfId="3330"/>
    <cellStyle name="Normal 3 3 2 2 2 6 2 2" xfId="11140"/>
    <cellStyle name="Normal 3 3 2 2 2 6 3" xfId="5350"/>
    <cellStyle name="Normal 3 3 2 2 2 6 3 2" xfId="13070"/>
    <cellStyle name="Normal 3 3 2 2 2 6 4" xfId="7280"/>
    <cellStyle name="Normal 3 3 2 2 2 6 4 2" xfId="15000"/>
    <cellStyle name="Normal 3 3 2 2 2 6 5" xfId="9210"/>
    <cellStyle name="Normal 3 3 2 2 2 7" xfId="2366"/>
    <cellStyle name="Normal 3 3 2 2 2 7 2" xfId="10176"/>
    <cellStyle name="Normal 3 3 2 2 2 8" xfId="4386"/>
    <cellStyle name="Normal 3 3 2 2 2 8 2" xfId="12106"/>
    <cellStyle name="Normal 3 3 2 2 2 9" xfId="6316"/>
    <cellStyle name="Normal 3 3 2 2 2 9 2" xfId="14036"/>
    <cellStyle name="Normal 3 3 2 2 3" xfId="383"/>
    <cellStyle name="Normal 3 3 2 2 3 2" xfId="543"/>
    <cellStyle name="Normal 3 3 2 2 3 2 2" xfId="1091"/>
    <cellStyle name="Normal 3 3 2 2 3 2 2 2" xfId="2079"/>
    <cellStyle name="Normal 3 3 2 2 3 2 2 2 2" xfId="4012"/>
    <cellStyle name="Normal 3 3 2 2 3 2 2 2 2 2" xfId="11822"/>
    <cellStyle name="Normal 3 3 2 2 3 2 2 2 3" xfId="6032"/>
    <cellStyle name="Normal 3 3 2 2 3 2 2 2 3 2" xfId="13752"/>
    <cellStyle name="Normal 3 3 2 2 3 2 2 2 4" xfId="7962"/>
    <cellStyle name="Normal 3 3 2 2 3 2 2 2 4 2" xfId="15682"/>
    <cellStyle name="Normal 3 3 2 2 3 2 2 2 5" xfId="9892"/>
    <cellStyle name="Normal 3 3 2 2 3 2 2 3" xfId="3048"/>
    <cellStyle name="Normal 3 3 2 2 3 2 2 3 2" xfId="10858"/>
    <cellStyle name="Normal 3 3 2 2 3 2 2 4" xfId="5068"/>
    <cellStyle name="Normal 3 3 2 2 3 2 2 4 2" xfId="12788"/>
    <cellStyle name="Normal 3 3 2 2 3 2 2 5" xfId="6998"/>
    <cellStyle name="Normal 3 3 2 2 3 2 2 5 2" xfId="14718"/>
    <cellStyle name="Normal 3 3 2 2 3 2 2 6" xfId="8928"/>
    <cellStyle name="Normal 3 3 2 2 3 2 3" xfId="1597"/>
    <cellStyle name="Normal 3 3 2 2 3 2 3 2" xfId="3530"/>
    <cellStyle name="Normal 3 3 2 2 3 2 3 2 2" xfId="11340"/>
    <cellStyle name="Normal 3 3 2 2 3 2 3 3" xfId="5550"/>
    <cellStyle name="Normal 3 3 2 2 3 2 3 3 2" xfId="13270"/>
    <cellStyle name="Normal 3 3 2 2 3 2 3 4" xfId="7480"/>
    <cellStyle name="Normal 3 3 2 2 3 2 3 4 2" xfId="15200"/>
    <cellStyle name="Normal 3 3 2 2 3 2 3 5" xfId="9410"/>
    <cellStyle name="Normal 3 3 2 2 3 2 4" xfId="2566"/>
    <cellStyle name="Normal 3 3 2 2 3 2 4 2" xfId="10376"/>
    <cellStyle name="Normal 3 3 2 2 3 2 5" xfId="4586"/>
    <cellStyle name="Normal 3 3 2 2 3 2 5 2" xfId="12306"/>
    <cellStyle name="Normal 3 3 2 2 3 2 6" xfId="6516"/>
    <cellStyle name="Normal 3 3 2 2 3 2 6 2" xfId="14236"/>
    <cellStyle name="Normal 3 3 2 2 3 2 7" xfId="8446"/>
    <cellStyle name="Normal 3 3 2 2 3 3" xfId="705"/>
    <cellStyle name="Normal 3 3 2 2 3 3 2" xfId="1252"/>
    <cellStyle name="Normal 3 3 2 2 3 3 2 2" xfId="2239"/>
    <cellStyle name="Normal 3 3 2 2 3 3 2 2 2" xfId="4172"/>
    <cellStyle name="Normal 3 3 2 2 3 3 2 2 2 2" xfId="11982"/>
    <cellStyle name="Normal 3 3 2 2 3 3 2 2 3" xfId="6192"/>
    <cellStyle name="Normal 3 3 2 2 3 3 2 2 3 2" xfId="13912"/>
    <cellStyle name="Normal 3 3 2 2 3 3 2 2 4" xfId="8122"/>
    <cellStyle name="Normal 3 3 2 2 3 3 2 2 4 2" xfId="15842"/>
    <cellStyle name="Normal 3 3 2 2 3 3 2 2 5" xfId="10052"/>
    <cellStyle name="Normal 3 3 2 2 3 3 2 3" xfId="3209"/>
    <cellStyle name="Normal 3 3 2 2 3 3 2 3 2" xfId="11019"/>
    <cellStyle name="Normal 3 3 2 2 3 3 2 4" xfId="5229"/>
    <cellStyle name="Normal 3 3 2 2 3 3 2 4 2" xfId="12949"/>
    <cellStyle name="Normal 3 3 2 2 3 3 2 5" xfId="7159"/>
    <cellStyle name="Normal 3 3 2 2 3 3 2 5 2" xfId="14879"/>
    <cellStyle name="Normal 3 3 2 2 3 3 2 6" xfId="9089"/>
    <cellStyle name="Normal 3 3 2 2 3 3 3" xfId="1758"/>
    <cellStyle name="Normal 3 3 2 2 3 3 3 2" xfId="3691"/>
    <cellStyle name="Normal 3 3 2 2 3 3 3 2 2" xfId="11501"/>
    <cellStyle name="Normal 3 3 2 2 3 3 3 3" xfId="5711"/>
    <cellStyle name="Normal 3 3 2 2 3 3 3 3 2" xfId="13431"/>
    <cellStyle name="Normal 3 3 2 2 3 3 3 4" xfId="7641"/>
    <cellStyle name="Normal 3 3 2 2 3 3 3 4 2" xfId="15361"/>
    <cellStyle name="Normal 3 3 2 2 3 3 3 5" xfId="9571"/>
    <cellStyle name="Normal 3 3 2 2 3 3 4" xfId="2727"/>
    <cellStyle name="Normal 3 3 2 2 3 3 4 2" xfId="10537"/>
    <cellStyle name="Normal 3 3 2 2 3 3 5" xfId="4747"/>
    <cellStyle name="Normal 3 3 2 2 3 3 5 2" xfId="12467"/>
    <cellStyle name="Normal 3 3 2 2 3 3 6" xfId="6677"/>
    <cellStyle name="Normal 3 3 2 2 3 3 6 2" xfId="14397"/>
    <cellStyle name="Normal 3 3 2 2 3 3 7" xfId="8607"/>
    <cellStyle name="Normal 3 3 2 2 3 4" xfId="931"/>
    <cellStyle name="Normal 3 3 2 2 3 4 2" xfId="1919"/>
    <cellStyle name="Normal 3 3 2 2 3 4 2 2" xfId="3852"/>
    <cellStyle name="Normal 3 3 2 2 3 4 2 2 2" xfId="11662"/>
    <cellStyle name="Normal 3 3 2 2 3 4 2 3" xfId="5872"/>
    <cellStyle name="Normal 3 3 2 2 3 4 2 3 2" xfId="13592"/>
    <cellStyle name="Normal 3 3 2 2 3 4 2 4" xfId="7802"/>
    <cellStyle name="Normal 3 3 2 2 3 4 2 4 2" xfId="15522"/>
    <cellStyle name="Normal 3 3 2 2 3 4 2 5" xfId="9732"/>
    <cellStyle name="Normal 3 3 2 2 3 4 3" xfId="2888"/>
    <cellStyle name="Normal 3 3 2 2 3 4 3 2" xfId="10698"/>
    <cellStyle name="Normal 3 3 2 2 3 4 4" xfId="4908"/>
    <cellStyle name="Normal 3 3 2 2 3 4 4 2" xfId="12628"/>
    <cellStyle name="Normal 3 3 2 2 3 4 5" xfId="6838"/>
    <cellStyle name="Normal 3 3 2 2 3 4 5 2" xfId="14558"/>
    <cellStyle name="Normal 3 3 2 2 3 4 6" xfId="8768"/>
    <cellStyle name="Normal 3 3 2 2 3 5" xfId="1437"/>
    <cellStyle name="Normal 3 3 2 2 3 5 2" xfId="3370"/>
    <cellStyle name="Normal 3 3 2 2 3 5 2 2" xfId="11180"/>
    <cellStyle name="Normal 3 3 2 2 3 5 3" xfId="5390"/>
    <cellStyle name="Normal 3 3 2 2 3 5 3 2" xfId="13110"/>
    <cellStyle name="Normal 3 3 2 2 3 5 4" xfId="7320"/>
    <cellStyle name="Normal 3 3 2 2 3 5 4 2" xfId="15040"/>
    <cellStyle name="Normal 3 3 2 2 3 5 5" xfId="9250"/>
    <cellStyle name="Normal 3 3 2 2 3 6" xfId="2406"/>
    <cellStyle name="Normal 3 3 2 2 3 6 2" xfId="10216"/>
    <cellStyle name="Normal 3 3 2 2 3 7" xfId="4426"/>
    <cellStyle name="Normal 3 3 2 2 3 7 2" xfId="12146"/>
    <cellStyle name="Normal 3 3 2 2 3 8" xfId="6356"/>
    <cellStyle name="Normal 3 3 2 2 3 8 2" xfId="14076"/>
    <cellStyle name="Normal 3 3 2 2 3 9" xfId="8286"/>
    <cellStyle name="Normal 3 3 2 2 4" xfId="463"/>
    <cellStyle name="Normal 3 3 2 2 4 2" xfId="1011"/>
    <cellStyle name="Normal 3 3 2 2 4 2 2" xfId="1999"/>
    <cellStyle name="Normal 3 3 2 2 4 2 2 2" xfId="3932"/>
    <cellStyle name="Normal 3 3 2 2 4 2 2 2 2" xfId="11742"/>
    <cellStyle name="Normal 3 3 2 2 4 2 2 3" xfId="5952"/>
    <cellStyle name="Normal 3 3 2 2 4 2 2 3 2" xfId="13672"/>
    <cellStyle name="Normal 3 3 2 2 4 2 2 4" xfId="7882"/>
    <cellStyle name="Normal 3 3 2 2 4 2 2 4 2" xfId="15602"/>
    <cellStyle name="Normal 3 3 2 2 4 2 2 5" xfId="9812"/>
    <cellStyle name="Normal 3 3 2 2 4 2 3" xfId="2968"/>
    <cellStyle name="Normal 3 3 2 2 4 2 3 2" xfId="10778"/>
    <cellStyle name="Normal 3 3 2 2 4 2 4" xfId="4988"/>
    <cellStyle name="Normal 3 3 2 2 4 2 4 2" xfId="12708"/>
    <cellStyle name="Normal 3 3 2 2 4 2 5" xfId="6918"/>
    <cellStyle name="Normal 3 3 2 2 4 2 5 2" xfId="14638"/>
    <cellStyle name="Normal 3 3 2 2 4 2 6" xfId="8848"/>
    <cellStyle name="Normal 3 3 2 2 4 3" xfId="1517"/>
    <cellStyle name="Normal 3 3 2 2 4 3 2" xfId="3450"/>
    <cellStyle name="Normal 3 3 2 2 4 3 2 2" xfId="11260"/>
    <cellStyle name="Normal 3 3 2 2 4 3 3" xfId="5470"/>
    <cellStyle name="Normal 3 3 2 2 4 3 3 2" xfId="13190"/>
    <cellStyle name="Normal 3 3 2 2 4 3 4" xfId="7400"/>
    <cellStyle name="Normal 3 3 2 2 4 3 4 2" xfId="15120"/>
    <cellStyle name="Normal 3 3 2 2 4 3 5" xfId="9330"/>
    <cellStyle name="Normal 3 3 2 2 4 4" xfId="2486"/>
    <cellStyle name="Normal 3 3 2 2 4 4 2" xfId="10296"/>
    <cellStyle name="Normal 3 3 2 2 4 5" xfId="4506"/>
    <cellStyle name="Normal 3 3 2 2 4 5 2" xfId="12226"/>
    <cellStyle name="Normal 3 3 2 2 4 6" xfId="6436"/>
    <cellStyle name="Normal 3 3 2 2 4 6 2" xfId="14156"/>
    <cellStyle name="Normal 3 3 2 2 4 7" xfId="8366"/>
    <cellStyle name="Normal 3 3 2 2 5" xfId="625"/>
    <cellStyle name="Normal 3 3 2 2 5 2" xfId="1172"/>
    <cellStyle name="Normal 3 3 2 2 5 2 2" xfId="2159"/>
    <cellStyle name="Normal 3 3 2 2 5 2 2 2" xfId="4092"/>
    <cellStyle name="Normal 3 3 2 2 5 2 2 2 2" xfId="11902"/>
    <cellStyle name="Normal 3 3 2 2 5 2 2 3" xfId="6112"/>
    <cellStyle name="Normal 3 3 2 2 5 2 2 3 2" xfId="13832"/>
    <cellStyle name="Normal 3 3 2 2 5 2 2 4" xfId="8042"/>
    <cellStyle name="Normal 3 3 2 2 5 2 2 4 2" xfId="15762"/>
    <cellStyle name="Normal 3 3 2 2 5 2 2 5" xfId="9972"/>
    <cellStyle name="Normal 3 3 2 2 5 2 3" xfId="3129"/>
    <cellStyle name="Normal 3 3 2 2 5 2 3 2" xfId="10939"/>
    <cellStyle name="Normal 3 3 2 2 5 2 4" xfId="5149"/>
    <cellStyle name="Normal 3 3 2 2 5 2 4 2" xfId="12869"/>
    <cellStyle name="Normal 3 3 2 2 5 2 5" xfId="7079"/>
    <cellStyle name="Normal 3 3 2 2 5 2 5 2" xfId="14799"/>
    <cellStyle name="Normal 3 3 2 2 5 2 6" xfId="9009"/>
    <cellStyle name="Normal 3 3 2 2 5 3" xfId="1678"/>
    <cellStyle name="Normal 3 3 2 2 5 3 2" xfId="3611"/>
    <cellStyle name="Normal 3 3 2 2 5 3 2 2" xfId="11421"/>
    <cellStyle name="Normal 3 3 2 2 5 3 3" xfId="5631"/>
    <cellStyle name="Normal 3 3 2 2 5 3 3 2" xfId="13351"/>
    <cellStyle name="Normal 3 3 2 2 5 3 4" xfId="7561"/>
    <cellStyle name="Normal 3 3 2 2 5 3 4 2" xfId="15281"/>
    <cellStyle name="Normal 3 3 2 2 5 3 5" xfId="9491"/>
    <cellStyle name="Normal 3 3 2 2 5 4" xfId="2647"/>
    <cellStyle name="Normal 3 3 2 2 5 4 2" xfId="10457"/>
    <cellStyle name="Normal 3 3 2 2 5 5" xfId="4667"/>
    <cellStyle name="Normal 3 3 2 2 5 5 2" xfId="12387"/>
    <cellStyle name="Normal 3 3 2 2 5 6" xfId="6597"/>
    <cellStyle name="Normal 3 3 2 2 5 6 2" xfId="14317"/>
    <cellStyle name="Normal 3 3 2 2 5 7" xfId="8527"/>
    <cellStyle name="Normal 3 3 2 2 6" xfId="843"/>
    <cellStyle name="Normal 3 3 2 2 6 2" xfId="1839"/>
    <cellStyle name="Normal 3 3 2 2 6 2 2" xfId="3772"/>
    <cellStyle name="Normal 3 3 2 2 6 2 2 2" xfId="11582"/>
    <cellStyle name="Normal 3 3 2 2 6 2 3" xfId="5792"/>
    <cellStyle name="Normal 3 3 2 2 6 2 3 2" xfId="13512"/>
    <cellStyle name="Normal 3 3 2 2 6 2 4" xfId="7722"/>
    <cellStyle name="Normal 3 3 2 2 6 2 4 2" xfId="15442"/>
    <cellStyle name="Normal 3 3 2 2 6 2 5" xfId="9652"/>
    <cellStyle name="Normal 3 3 2 2 6 3" xfId="2808"/>
    <cellStyle name="Normal 3 3 2 2 6 3 2" xfId="10618"/>
    <cellStyle name="Normal 3 3 2 2 6 4" xfId="4828"/>
    <cellStyle name="Normal 3 3 2 2 6 4 2" xfId="12548"/>
    <cellStyle name="Normal 3 3 2 2 6 5" xfId="6758"/>
    <cellStyle name="Normal 3 3 2 2 6 5 2" xfId="14478"/>
    <cellStyle name="Normal 3 3 2 2 6 6" xfId="8688"/>
    <cellStyle name="Normal 3 3 2 2 7" xfId="1357"/>
    <cellStyle name="Normal 3 3 2 2 7 2" xfId="3290"/>
    <cellStyle name="Normal 3 3 2 2 7 2 2" xfId="11100"/>
    <cellStyle name="Normal 3 3 2 2 7 3" xfId="5310"/>
    <cellStyle name="Normal 3 3 2 2 7 3 2" xfId="13030"/>
    <cellStyle name="Normal 3 3 2 2 7 4" xfId="7240"/>
    <cellStyle name="Normal 3 3 2 2 7 4 2" xfId="14960"/>
    <cellStyle name="Normal 3 3 2 2 7 5" xfId="9170"/>
    <cellStyle name="Normal 3 3 2 2 8" xfId="2326"/>
    <cellStyle name="Normal 3 3 2 2 8 2" xfId="10136"/>
    <cellStyle name="Normal 3 3 2 2 9" xfId="4346"/>
    <cellStyle name="Normal 3 3 2 2 9 2" xfId="12066"/>
    <cellStyle name="Normal 3 3 2 3" xfId="323"/>
    <cellStyle name="Normal 3 3 2 3 10" xfId="8226"/>
    <cellStyle name="Normal 3 3 2 3 2" xfId="403"/>
    <cellStyle name="Normal 3 3 2 3 2 2" xfId="563"/>
    <cellStyle name="Normal 3 3 2 3 2 2 2" xfId="1111"/>
    <cellStyle name="Normal 3 3 2 3 2 2 2 2" xfId="2099"/>
    <cellStyle name="Normal 3 3 2 3 2 2 2 2 2" xfId="4032"/>
    <cellStyle name="Normal 3 3 2 3 2 2 2 2 2 2" xfId="11842"/>
    <cellStyle name="Normal 3 3 2 3 2 2 2 2 3" xfId="6052"/>
    <cellStyle name="Normal 3 3 2 3 2 2 2 2 3 2" xfId="13772"/>
    <cellStyle name="Normal 3 3 2 3 2 2 2 2 4" xfId="7982"/>
    <cellStyle name="Normal 3 3 2 3 2 2 2 2 4 2" xfId="15702"/>
    <cellStyle name="Normal 3 3 2 3 2 2 2 2 5" xfId="9912"/>
    <cellStyle name="Normal 3 3 2 3 2 2 2 3" xfId="3068"/>
    <cellStyle name="Normal 3 3 2 3 2 2 2 3 2" xfId="10878"/>
    <cellStyle name="Normal 3 3 2 3 2 2 2 4" xfId="5088"/>
    <cellStyle name="Normal 3 3 2 3 2 2 2 4 2" xfId="12808"/>
    <cellStyle name="Normal 3 3 2 3 2 2 2 5" xfId="7018"/>
    <cellStyle name="Normal 3 3 2 3 2 2 2 5 2" xfId="14738"/>
    <cellStyle name="Normal 3 3 2 3 2 2 2 6" xfId="8948"/>
    <cellStyle name="Normal 3 3 2 3 2 2 3" xfId="1617"/>
    <cellStyle name="Normal 3 3 2 3 2 2 3 2" xfId="3550"/>
    <cellStyle name="Normal 3 3 2 3 2 2 3 2 2" xfId="11360"/>
    <cellStyle name="Normal 3 3 2 3 2 2 3 3" xfId="5570"/>
    <cellStyle name="Normal 3 3 2 3 2 2 3 3 2" xfId="13290"/>
    <cellStyle name="Normal 3 3 2 3 2 2 3 4" xfId="7500"/>
    <cellStyle name="Normal 3 3 2 3 2 2 3 4 2" xfId="15220"/>
    <cellStyle name="Normal 3 3 2 3 2 2 3 5" xfId="9430"/>
    <cellStyle name="Normal 3 3 2 3 2 2 4" xfId="2586"/>
    <cellStyle name="Normal 3 3 2 3 2 2 4 2" xfId="10396"/>
    <cellStyle name="Normal 3 3 2 3 2 2 5" xfId="4606"/>
    <cellStyle name="Normal 3 3 2 3 2 2 5 2" xfId="12326"/>
    <cellStyle name="Normal 3 3 2 3 2 2 6" xfId="6536"/>
    <cellStyle name="Normal 3 3 2 3 2 2 6 2" xfId="14256"/>
    <cellStyle name="Normal 3 3 2 3 2 2 7" xfId="8466"/>
    <cellStyle name="Normal 3 3 2 3 2 3" xfId="725"/>
    <cellStyle name="Normal 3 3 2 3 2 3 2" xfId="1272"/>
    <cellStyle name="Normal 3 3 2 3 2 3 2 2" xfId="2259"/>
    <cellStyle name="Normal 3 3 2 3 2 3 2 2 2" xfId="4192"/>
    <cellStyle name="Normal 3 3 2 3 2 3 2 2 2 2" xfId="12002"/>
    <cellStyle name="Normal 3 3 2 3 2 3 2 2 3" xfId="6212"/>
    <cellStyle name="Normal 3 3 2 3 2 3 2 2 3 2" xfId="13932"/>
    <cellStyle name="Normal 3 3 2 3 2 3 2 2 4" xfId="8142"/>
    <cellStyle name="Normal 3 3 2 3 2 3 2 2 4 2" xfId="15862"/>
    <cellStyle name="Normal 3 3 2 3 2 3 2 2 5" xfId="10072"/>
    <cellStyle name="Normal 3 3 2 3 2 3 2 3" xfId="3229"/>
    <cellStyle name="Normal 3 3 2 3 2 3 2 3 2" xfId="11039"/>
    <cellStyle name="Normal 3 3 2 3 2 3 2 4" xfId="5249"/>
    <cellStyle name="Normal 3 3 2 3 2 3 2 4 2" xfId="12969"/>
    <cellStyle name="Normal 3 3 2 3 2 3 2 5" xfId="7179"/>
    <cellStyle name="Normal 3 3 2 3 2 3 2 5 2" xfId="14899"/>
    <cellStyle name="Normal 3 3 2 3 2 3 2 6" xfId="9109"/>
    <cellStyle name="Normal 3 3 2 3 2 3 3" xfId="1778"/>
    <cellStyle name="Normal 3 3 2 3 2 3 3 2" xfId="3711"/>
    <cellStyle name="Normal 3 3 2 3 2 3 3 2 2" xfId="11521"/>
    <cellStyle name="Normal 3 3 2 3 2 3 3 3" xfId="5731"/>
    <cellStyle name="Normal 3 3 2 3 2 3 3 3 2" xfId="13451"/>
    <cellStyle name="Normal 3 3 2 3 2 3 3 4" xfId="7661"/>
    <cellStyle name="Normal 3 3 2 3 2 3 3 4 2" xfId="15381"/>
    <cellStyle name="Normal 3 3 2 3 2 3 3 5" xfId="9591"/>
    <cellStyle name="Normal 3 3 2 3 2 3 4" xfId="2747"/>
    <cellStyle name="Normal 3 3 2 3 2 3 4 2" xfId="10557"/>
    <cellStyle name="Normal 3 3 2 3 2 3 5" xfId="4767"/>
    <cellStyle name="Normal 3 3 2 3 2 3 5 2" xfId="12487"/>
    <cellStyle name="Normal 3 3 2 3 2 3 6" xfId="6697"/>
    <cellStyle name="Normal 3 3 2 3 2 3 6 2" xfId="14417"/>
    <cellStyle name="Normal 3 3 2 3 2 3 7" xfId="8627"/>
    <cellStyle name="Normal 3 3 2 3 2 4" xfId="951"/>
    <cellStyle name="Normal 3 3 2 3 2 4 2" xfId="1939"/>
    <cellStyle name="Normal 3 3 2 3 2 4 2 2" xfId="3872"/>
    <cellStyle name="Normal 3 3 2 3 2 4 2 2 2" xfId="11682"/>
    <cellStyle name="Normal 3 3 2 3 2 4 2 3" xfId="5892"/>
    <cellStyle name="Normal 3 3 2 3 2 4 2 3 2" xfId="13612"/>
    <cellStyle name="Normal 3 3 2 3 2 4 2 4" xfId="7822"/>
    <cellStyle name="Normal 3 3 2 3 2 4 2 4 2" xfId="15542"/>
    <cellStyle name="Normal 3 3 2 3 2 4 2 5" xfId="9752"/>
    <cellStyle name="Normal 3 3 2 3 2 4 3" xfId="2908"/>
    <cellStyle name="Normal 3 3 2 3 2 4 3 2" xfId="10718"/>
    <cellStyle name="Normal 3 3 2 3 2 4 4" xfId="4928"/>
    <cellStyle name="Normal 3 3 2 3 2 4 4 2" xfId="12648"/>
    <cellStyle name="Normal 3 3 2 3 2 4 5" xfId="6858"/>
    <cellStyle name="Normal 3 3 2 3 2 4 5 2" xfId="14578"/>
    <cellStyle name="Normal 3 3 2 3 2 4 6" xfId="8788"/>
    <cellStyle name="Normal 3 3 2 3 2 5" xfId="1457"/>
    <cellStyle name="Normal 3 3 2 3 2 5 2" xfId="3390"/>
    <cellStyle name="Normal 3 3 2 3 2 5 2 2" xfId="11200"/>
    <cellStyle name="Normal 3 3 2 3 2 5 3" xfId="5410"/>
    <cellStyle name="Normal 3 3 2 3 2 5 3 2" xfId="13130"/>
    <cellStyle name="Normal 3 3 2 3 2 5 4" xfId="7340"/>
    <cellStyle name="Normal 3 3 2 3 2 5 4 2" xfId="15060"/>
    <cellStyle name="Normal 3 3 2 3 2 5 5" xfId="9270"/>
    <cellStyle name="Normal 3 3 2 3 2 6" xfId="2426"/>
    <cellStyle name="Normal 3 3 2 3 2 6 2" xfId="10236"/>
    <cellStyle name="Normal 3 3 2 3 2 7" xfId="4446"/>
    <cellStyle name="Normal 3 3 2 3 2 7 2" xfId="12166"/>
    <cellStyle name="Normal 3 3 2 3 2 8" xfId="6376"/>
    <cellStyle name="Normal 3 3 2 3 2 8 2" xfId="14096"/>
    <cellStyle name="Normal 3 3 2 3 2 9" xfId="8306"/>
    <cellStyle name="Normal 3 3 2 3 3" xfId="483"/>
    <cellStyle name="Normal 3 3 2 3 3 2" xfId="1031"/>
    <cellStyle name="Normal 3 3 2 3 3 2 2" xfId="2019"/>
    <cellStyle name="Normal 3 3 2 3 3 2 2 2" xfId="3952"/>
    <cellStyle name="Normal 3 3 2 3 3 2 2 2 2" xfId="11762"/>
    <cellStyle name="Normal 3 3 2 3 3 2 2 3" xfId="5972"/>
    <cellStyle name="Normal 3 3 2 3 3 2 2 3 2" xfId="13692"/>
    <cellStyle name="Normal 3 3 2 3 3 2 2 4" xfId="7902"/>
    <cellStyle name="Normal 3 3 2 3 3 2 2 4 2" xfId="15622"/>
    <cellStyle name="Normal 3 3 2 3 3 2 2 5" xfId="9832"/>
    <cellStyle name="Normal 3 3 2 3 3 2 3" xfId="2988"/>
    <cellStyle name="Normal 3 3 2 3 3 2 3 2" xfId="10798"/>
    <cellStyle name="Normal 3 3 2 3 3 2 4" xfId="5008"/>
    <cellStyle name="Normal 3 3 2 3 3 2 4 2" xfId="12728"/>
    <cellStyle name="Normal 3 3 2 3 3 2 5" xfId="6938"/>
    <cellStyle name="Normal 3 3 2 3 3 2 5 2" xfId="14658"/>
    <cellStyle name="Normal 3 3 2 3 3 2 6" xfId="8868"/>
    <cellStyle name="Normal 3 3 2 3 3 3" xfId="1537"/>
    <cellStyle name="Normal 3 3 2 3 3 3 2" xfId="3470"/>
    <cellStyle name="Normal 3 3 2 3 3 3 2 2" xfId="11280"/>
    <cellStyle name="Normal 3 3 2 3 3 3 3" xfId="5490"/>
    <cellStyle name="Normal 3 3 2 3 3 3 3 2" xfId="13210"/>
    <cellStyle name="Normal 3 3 2 3 3 3 4" xfId="7420"/>
    <cellStyle name="Normal 3 3 2 3 3 3 4 2" xfId="15140"/>
    <cellStyle name="Normal 3 3 2 3 3 3 5" xfId="9350"/>
    <cellStyle name="Normal 3 3 2 3 3 4" xfId="2506"/>
    <cellStyle name="Normal 3 3 2 3 3 4 2" xfId="10316"/>
    <cellStyle name="Normal 3 3 2 3 3 5" xfId="4526"/>
    <cellStyle name="Normal 3 3 2 3 3 5 2" xfId="12246"/>
    <cellStyle name="Normal 3 3 2 3 3 6" xfId="6456"/>
    <cellStyle name="Normal 3 3 2 3 3 6 2" xfId="14176"/>
    <cellStyle name="Normal 3 3 2 3 3 7" xfId="8386"/>
    <cellStyle name="Normal 3 3 2 3 4" xfId="645"/>
    <cellStyle name="Normal 3 3 2 3 4 2" xfId="1192"/>
    <cellStyle name="Normal 3 3 2 3 4 2 2" xfId="2179"/>
    <cellStyle name="Normal 3 3 2 3 4 2 2 2" xfId="4112"/>
    <cellStyle name="Normal 3 3 2 3 4 2 2 2 2" xfId="11922"/>
    <cellStyle name="Normal 3 3 2 3 4 2 2 3" xfId="6132"/>
    <cellStyle name="Normal 3 3 2 3 4 2 2 3 2" xfId="13852"/>
    <cellStyle name="Normal 3 3 2 3 4 2 2 4" xfId="8062"/>
    <cellStyle name="Normal 3 3 2 3 4 2 2 4 2" xfId="15782"/>
    <cellStyle name="Normal 3 3 2 3 4 2 2 5" xfId="9992"/>
    <cellStyle name="Normal 3 3 2 3 4 2 3" xfId="3149"/>
    <cellStyle name="Normal 3 3 2 3 4 2 3 2" xfId="10959"/>
    <cellStyle name="Normal 3 3 2 3 4 2 4" xfId="5169"/>
    <cellStyle name="Normal 3 3 2 3 4 2 4 2" xfId="12889"/>
    <cellStyle name="Normal 3 3 2 3 4 2 5" xfId="7099"/>
    <cellStyle name="Normal 3 3 2 3 4 2 5 2" xfId="14819"/>
    <cellStyle name="Normal 3 3 2 3 4 2 6" xfId="9029"/>
    <cellStyle name="Normal 3 3 2 3 4 3" xfId="1698"/>
    <cellStyle name="Normal 3 3 2 3 4 3 2" xfId="3631"/>
    <cellStyle name="Normal 3 3 2 3 4 3 2 2" xfId="11441"/>
    <cellStyle name="Normal 3 3 2 3 4 3 3" xfId="5651"/>
    <cellStyle name="Normal 3 3 2 3 4 3 3 2" xfId="13371"/>
    <cellStyle name="Normal 3 3 2 3 4 3 4" xfId="7581"/>
    <cellStyle name="Normal 3 3 2 3 4 3 4 2" xfId="15301"/>
    <cellStyle name="Normal 3 3 2 3 4 3 5" xfId="9511"/>
    <cellStyle name="Normal 3 3 2 3 4 4" xfId="2667"/>
    <cellStyle name="Normal 3 3 2 3 4 4 2" xfId="10477"/>
    <cellStyle name="Normal 3 3 2 3 4 5" xfId="4687"/>
    <cellStyle name="Normal 3 3 2 3 4 5 2" xfId="12407"/>
    <cellStyle name="Normal 3 3 2 3 4 6" xfId="6617"/>
    <cellStyle name="Normal 3 3 2 3 4 6 2" xfId="14337"/>
    <cellStyle name="Normal 3 3 2 3 4 7" xfId="8547"/>
    <cellStyle name="Normal 3 3 2 3 5" xfId="871"/>
    <cellStyle name="Normal 3 3 2 3 5 2" xfId="1859"/>
    <cellStyle name="Normal 3 3 2 3 5 2 2" xfId="3792"/>
    <cellStyle name="Normal 3 3 2 3 5 2 2 2" xfId="11602"/>
    <cellStyle name="Normal 3 3 2 3 5 2 3" xfId="5812"/>
    <cellStyle name="Normal 3 3 2 3 5 2 3 2" xfId="13532"/>
    <cellStyle name="Normal 3 3 2 3 5 2 4" xfId="7742"/>
    <cellStyle name="Normal 3 3 2 3 5 2 4 2" xfId="15462"/>
    <cellStyle name="Normal 3 3 2 3 5 2 5" xfId="9672"/>
    <cellStyle name="Normal 3 3 2 3 5 3" xfId="2828"/>
    <cellStyle name="Normal 3 3 2 3 5 3 2" xfId="10638"/>
    <cellStyle name="Normal 3 3 2 3 5 4" xfId="4848"/>
    <cellStyle name="Normal 3 3 2 3 5 4 2" xfId="12568"/>
    <cellStyle name="Normal 3 3 2 3 5 5" xfId="6778"/>
    <cellStyle name="Normal 3 3 2 3 5 5 2" xfId="14498"/>
    <cellStyle name="Normal 3 3 2 3 5 6" xfId="8708"/>
    <cellStyle name="Normal 3 3 2 3 6" xfId="1377"/>
    <cellStyle name="Normal 3 3 2 3 6 2" xfId="3310"/>
    <cellStyle name="Normal 3 3 2 3 6 2 2" xfId="11120"/>
    <cellStyle name="Normal 3 3 2 3 6 3" xfId="5330"/>
    <cellStyle name="Normal 3 3 2 3 6 3 2" xfId="13050"/>
    <cellStyle name="Normal 3 3 2 3 6 4" xfId="7260"/>
    <cellStyle name="Normal 3 3 2 3 6 4 2" xfId="14980"/>
    <cellStyle name="Normal 3 3 2 3 6 5" xfId="9190"/>
    <cellStyle name="Normal 3 3 2 3 7" xfId="2346"/>
    <cellStyle name="Normal 3 3 2 3 7 2" xfId="10156"/>
    <cellStyle name="Normal 3 3 2 3 8" xfId="4366"/>
    <cellStyle name="Normal 3 3 2 3 8 2" xfId="12086"/>
    <cellStyle name="Normal 3 3 2 3 9" xfId="6296"/>
    <cellStyle name="Normal 3 3 2 3 9 2" xfId="14016"/>
    <cellStyle name="Normal 3 3 2 4" xfId="363"/>
    <cellStyle name="Normal 3 3 2 4 2" xfId="523"/>
    <cellStyle name="Normal 3 3 2 4 2 2" xfId="1071"/>
    <cellStyle name="Normal 3 3 2 4 2 2 2" xfId="2059"/>
    <cellStyle name="Normal 3 3 2 4 2 2 2 2" xfId="3992"/>
    <cellStyle name="Normal 3 3 2 4 2 2 2 2 2" xfId="11802"/>
    <cellStyle name="Normal 3 3 2 4 2 2 2 3" xfId="6012"/>
    <cellStyle name="Normal 3 3 2 4 2 2 2 3 2" xfId="13732"/>
    <cellStyle name="Normal 3 3 2 4 2 2 2 4" xfId="7942"/>
    <cellStyle name="Normal 3 3 2 4 2 2 2 4 2" xfId="15662"/>
    <cellStyle name="Normal 3 3 2 4 2 2 2 5" xfId="9872"/>
    <cellStyle name="Normal 3 3 2 4 2 2 3" xfId="3028"/>
    <cellStyle name="Normal 3 3 2 4 2 2 3 2" xfId="10838"/>
    <cellStyle name="Normal 3 3 2 4 2 2 4" xfId="5048"/>
    <cellStyle name="Normal 3 3 2 4 2 2 4 2" xfId="12768"/>
    <cellStyle name="Normal 3 3 2 4 2 2 5" xfId="6978"/>
    <cellStyle name="Normal 3 3 2 4 2 2 5 2" xfId="14698"/>
    <cellStyle name="Normal 3 3 2 4 2 2 6" xfId="8908"/>
    <cellStyle name="Normal 3 3 2 4 2 3" xfId="1577"/>
    <cellStyle name="Normal 3 3 2 4 2 3 2" xfId="3510"/>
    <cellStyle name="Normal 3 3 2 4 2 3 2 2" xfId="11320"/>
    <cellStyle name="Normal 3 3 2 4 2 3 3" xfId="5530"/>
    <cellStyle name="Normal 3 3 2 4 2 3 3 2" xfId="13250"/>
    <cellStyle name="Normal 3 3 2 4 2 3 4" xfId="7460"/>
    <cellStyle name="Normal 3 3 2 4 2 3 4 2" xfId="15180"/>
    <cellStyle name="Normal 3 3 2 4 2 3 5" xfId="9390"/>
    <cellStyle name="Normal 3 3 2 4 2 4" xfId="2546"/>
    <cellStyle name="Normal 3 3 2 4 2 4 2" xfId="10356"/>
    <cellStyle name="Normal 3 3 2 4 2 5" xfId="4566"/>
    <cellStyle name="Normal 3 3 2 4 2 5 2" xfId="12286"/>
    <cellStyle name="Normal 3 3 2 4 2 6" xfId="6496"/>
    <cellStyle name="Normal 3 3 2 4 2 6 2" xfId="14216"/>
    <cellStyle name="Normal 3 3 2 4 2 7" xfId="8426"/>
    <cellStyle name="Normal 3 3 2 4 3" xfId="685"/>
    <cellStyle name="Normal 3 3 2 4 3 2" xfId="1232"/>
    <cellStyle name="Normal 3 3 2 4 3 2 2" xfId="2219"/>
    <cellStyle name="Normal 3 3 2 4 3 2 2 2" xfId="4152"/>
    <cellStyle name="Normal 3 3 2 4 3 2 2 2 2" xfId="11962"/>
    <cellStyle name="Normal 3 3 2 4 3 2 2 3" xfId="6172"/>
    <cellStyle name="Normal 3 3 2 4 3 2 2 3 2" xfId="13892"/>
    <cellStyle name="Normal 3 3 2 4 3 2 2 4" xfId="8102"/>
    <cellStyle name="Normal 3 3 2 4 3 2 2 4 2" xfId="15822"/>
    <cellStyle name="Normal 3 3 2 4 3 2 2 5" xfId="10032"/>
    <cellStyle name="Normal 3 3 2 4 3 2 3" xfId="3189"/>
    <cellStyle name="Normal 3 3 2 4 3 2 3 2" xfId="10999"/>
    <cellStyle name="Normal 3 3 2 4 3 2 4" xfId="5209"/>
    <cellStyle name="Normal 3 3 2 4 3 2 4 2" xfId="12929"/>
    <cellStyle name="Normal 3 3 2 4 3 2 5" xfId="7139"/>
    <cellStyle name="Normal 3 3 2 4 3 2 5 2" xfId="14859"/>
    <cellStyle name="Normal 3 3 2 4 3 2 6" xfId="9069"/>
    <cellStyle name="Normal 3 3 2 4 3 3" xfId="1738"/>
    <cellStyle name="Normal 3 3 2 4 3 3 2" xfId="3671"/>
    <cellStyle name="Normal 3 3 2 4 3 3 2 2" xfId="11481"/>
    <cellStyle name="Normal 3 3 2 4 3 3 3" xfId="5691"/>
    <cellStyle name="Normal 3 3 2 4 3 3 3 2" xfId="13411"/>
    <cellStyle name="Normal 3 3 2 4 3 3 4" xfId="7621"/>
    <cellStyle name="Normal 3 3 2 4 3 3 4 2" xfId="15341"/>
    <cellStyle name="Normal 3 3 2 4 3 3 5" xfId="9551"/>
    <cellStyle name="Normal 3 3 2 4 3 4" xfId="2707"/>
    <cellStyle name="Normal 3 3 2 4 3 4 2" xfId="10517"/>
    <cellStyle name="Normal 3 3 2 4 3 5" xfId="4727"/>
    <cellStyle name="Normal 3 3 2 4 3 5 2" xfId="12447"/>
    <cellStyle name="Normal 3 3 2 4 3 6" xfId="6657"/>
    <cellStyle name="Normal 3 3 2 4 3 6 2" xfId="14377"/>
    <cellStyle name="Normal 3 3 2 4 3 7" xfId="8587"/>
    <cellStyle name="Normal 3 3 2 4 4" xfId="911"/>
    <cellStyle name="Normal 3 3 2 4 4 2" xfId="1899"/>
    <cellStyle name="Normal 3 3 2 4 4 2 2" xfId="3832"/>
    <cellStyle name="Normal 3 3 2 4 4 2 2 2" xfId="11642"/>
    <cellStyle name="Normal 3 3 2 4 4 2 3" xfId="5852"/>
    <cellStyle name="Normal 3 3 2 4 4 2 3 2" xfId="13572"/>
    <cellStyle name="Normal 3 3 2 4 4 2 4" xfId="7782"/>
    <cellStyle name="Normal 3 3 2 4 4 2 4 2" xfId="15502"/>
    <cellStyle name="Normal 3 3 2 4 4 2 5" xfId="9712"/>
    <cellStyle name="Normal 3 3 2 4 4 3" xfId="2868"/>
    <cellStyle name="Normal 3 3 2 4 4 3 2" xfId="10678"/>
    <cellStyle name="Normal 3 3 2 4 4 4" xfId="4888"/>
    <cellStyle name="Normal 3 3 2 4 4 4 2" xfId="12608"/>
    <cellStyle name="Normal 3 3 2 4 4 5" xfId="6818"/>
    <cellStyle name="Normal 3 3 2 4 4 5 2" xfId="14538"/>
    <cellStyle name="Normal 3 3 2 4 4 6" xfId="8748"/>
    <cellStyle name="Normal 3 3 2 4 5" xfId="1417"/>
    <cellStyle name="Normal 3 3 2 4 5 2" xfId="3350"/>
    <cellStyle name="Normal 3 3 2 4 5 2 2" xfId="11160"/>
    <cellStyle name="Normal 3 3 2 4 5 3" xfId="5370"/>
    <cellStyle name="Normal 3 3 2 4 5 3 2" xfId="13090"/>
    <cellStyle name="Normal 3 3 2 4 5 4" xfId="7300"/>
    <cellStyle name="Normal 3 3 2 4 5 4 2" xfId="15020"/>
    <cellStyle name="Normal 3 3 2 4 5 5" xfId="9230"/>
    <cellStyle name="Normal 3 3 2 4 6" xfId="2386"/>
    <cellStyle name="Normal 3 3 2 4 6 2" xfId="10196"/>
    <cellStyle name="Normal 3 3 2 4 7" xfId="4406"/>
    <cellStyle name="Normal 3 3 2 4 7 2" xfId="12126"/>
    <cellStyle name="Normal 3 3 2 4 8" xfId="6336"/>
    <cellStyle name="Normal 3 3 2 4 8 2" xfId="14056"/>
    <cellStyle name="Normal 3 3 2 4 9" xfId="8266"/>
    <cellStyle name="Normal 3 3 2 5" xfId="443"/>
    <cellStyle name="Normal 3 3 2 5 2" xfId="991"/>
    <cellStyle name="Normal 3 3 2 5 2 2" xfId="1979"/>
    <cellStyle name="Normal 3 3 2 5 2 2 2" xfId="3912"/>
    <cellStyle name="Normal 3 3 2 5 2 2 2 2" xfId="11722"/>
    <cellStyle name="Normal 3 3 2 5 2 2 3" xfId="5932"/>
    <cellStyle name="Normal 3 3 2 5 2 2 3 2" xfId="13652"/>
    <cellStyle name="Normal 3 3 2 5 2 2 4" xfId="7862"/>
    <cellStyle name="Normal 3 3 2 5 2 2 4 2" xfId="15582"/>
    <cellStyle name="Normal 3 3 2 5 2 2 5" xfId="9792"/>
    <cellStyle name="Normal 3 3 2 5 2 3" xfId="2948"/>
    <cellStyle name="Normal 3 3 2 5 2 3 2" xfId="10758"/>
    <cellStyle name="Normal 3 3 2 5 2 4" xfId="4968"/>
    <cellStyle name="Normal 3 3 2 5 2 4 2" xfId="12688"/>
    <cellStyle name="Normal 3 3 2 5 2 5" xfId="6898"/>
    <cellStyle name="Normal 3 3 2 5 2 5 2" xfId="14618"/>
    <cellStyle name="Normal 3 3 2 5 2 6" xfId="8828"/>
    <cellStyle name="Normal 3 3 2 5 3" xfId="1497"/>
    <cellStyle name="Normal 3 3 2 5 3 2" xfId="3430"/>
    <cellStyle name="Normal 3 3 2 5 3 2 2" xfId="11240"/>
    <cellStyle name="Normal 3 3 2 5 3 3" xfId="5450"/>
    <cellStyle name="Normal 3 3 2 5 3 3 2" xfId="13170"/>
    <cellStyle name="Normal 3 3 2 5 3 4" xfId="7380"/>
    <cellStyle name="Normal 3 3 2 5 3 4 2" xfId="15100"/>
    <cellStyle name="Normal 3 3 2 5 3 5" xfId="9310"/>
    <cellStyle name="Normal 3 3 2 5 4" xfId="2466"/>
    <cellStyle name="Normal 3 3 2 5 4 2" xfId="10276"/>
    <cellStyle name="Normal 3 3 2 5 5" xfId="4486"/>
    <cellStyle name="Normal 3 3 2 5 5 2" xfId="12206"/>
    <cellStyle name="Normal 3 3 2 5 6" xfId="6416"/>
    <cellStyle name="Normal 3 3 2 5 6 2" xfId="14136"/>
    <cellStyle name="Normal 3 3 2 5 7" xfId="8346"/>
    <cellStyle name="Normal 3 3 2 6" xfId="605"/>
    <cellStyle name="Normal 3 3 2 6 2" xfId="1152"/>
    <cellStyle name="Normal 3 3 2 6 2 2" xfId="2139"/>
    <cellStyle name="Normal 3 3 2 6 2 2 2" xfId="4072"/>
    <cellStyle name="Normal 3 3 2 6 2 2 2 2" xfId="11882"/>
    <cellStyle name="Normal 3 3 2 6 2 2 3" xfId="6092"/>
    <cellStyle name="Normal 3 3 2 6 2 2 3 2" xfId="13812"/>
    <cellStyle name="Normal 3 3 2 6 2 2 4" xfId="8022"/>
    <cellStyle name="Normal 3 3 2 6 2 2 4 2" xfId="15742"/>
    <cellStyle name="Normal 3 3 2 6 2 2 5" xfId="9952"/>
    <cellStyle name="Normal 3 3 2 6 2 3" xfId="3109"/>
    <cellStyle name="Normal 3 3 2 6 2 3 2" xfId="10919"/>
    <cellStyle name="Normal 3 3 2 6 2 4" xfId="5129"/>
    <cellStyle name="Normal 3 3 2 6 2 4 2" xfId="12849"/>
    <cellStyle name="Normal 3 3 2 6 2 5" xfId="7059"/>
    <cellStyle name="Normal 3 3 2 6 2 5 2" xfId="14779"/>
    <cellStyle name="Normal 3 3 2 6 2 6" xfId="8989"/>
    <cellStyle name="Normal 3 3 2 6 3" xfId="1658"/>
    <cellStyle name="Normal 3 3 2 6 3 2" xfId="3591"/>
    <cellStyle name="Normal 3 3 2 6 3 2 2" xfId="11401"/>
    <cellStyle name="Normal 3 3 2 6 3 3" xfId="5611"/>
    <cellStyle name="Normal 3 3 2 6 3 3 2" xfId="13331"/>
    <cellStyle name="Normal 3 3 2 6 3 4" xfId="7541"/>
    <cellStyle name="Normal 3 3 2 6 3 4 2" xfId="15261"/>
    <cellStyle name="Normal 3 3 2 6 3 5" xfId="9471"/>
    <cellStyle name="Normal 3 3 2 6 4" xfId="2627"/>
    <cellStyle name="Normal 3 3 2 6 4 2" xfId="10437"/>
    <cellStyle name="Normal 3 3 2 6 5" xfId="4647"/>
    <cellStyle name="Normal 3 3 2 6 5 2" xfId="12367"/>
    <cellStyle name="Normal 3 3 2 6 6" xfId="6577"/>
    <cellStyle name="Normal 3 3 2 6 6 2" xfId="14297"/>
    <cellStyle name="Normal 3 3 2 6 7" xfId="8507"/>
    <cellStyle name="Normal 3 3 2 7" xfId="821"/>
    <cellStyle name="Normal 3 3 2 7 2" xfId="1819"/>
    <cellStyle name="Normal 3 3 2 7 2 2" xfId="3752"/>
    <cellStyle name="Normal 3 3 2 7 2 2 2" xfId="11562"/>
    <cellStyle name="Normal 3 3 2 7 2 3" xfId="5772"/>
    <cellStyle name="Normal 3 3 2 7 2 3 2" xfId="13492"/>
    <cellStyle name="Normal 3 3 2 7 2 4" xfId="7702"/>
    <cellStyle name="Normal 3 3 2 7 2 4 2" xfId="15422"/>
    <cellStyle name="Normal 3 3 2 7 2 5" xfId="9632"/>
    <cellStyle name="Normal 3 3 2 7 3" xfId="2788"/>
    <cellStyle name="Normal 3 3 2 7 3 2" xfId="10598"/>
    <cellStyle name="Normal 3 3 2 7 4" xfId="4808"/>
    <cellStyle name="Normal 3 3 2 7 4 2" xfId="12528"/>
    <cellStyle name="Normal 3 3 2 7 5" xfId="6738"/>
    <cellStyle name="Normal 3 3 2 7 5 2" xfId="14458"/>
    <cellStyle name="Normal 3 3 2 7 6" xfId="8668"/>
    <cellStyle name="Normal 3 3 2 8" xfId="1337"/>
    <cellStyle name="Normal 3 3 2 8 2" xfId="3270"/>
    <cellStyle name="Normal 3 3 2 8 2 2" xfId="11080"/>
    <cellStyle name="Normal 3 3 2 8 3" xfId="5290"/>
    <cellStyle name="Normal 3 3 2 8 3 2" xfId="13010"/>
    <cellStyle name="Normal 3 3 2 8 4" xfId="7220"/>
    <cellStyle name="Normal 3 3 2 8 4 2" xfId="14940"/>
    <cellStyle name="Normal 3 3 2 8 5" xfId="9150"/>
    <cellStyle name="Normal 3 3 2 9" xfId="2306"/>
    <cellStyle name="Normal 3 3 2 9 2" xfId="10116"/>
    <cellStyle name="Normal 3 3 3" xfId="248"/>
    <cellStyle name="Normal 3 3 3 10" xfId="6266"/>
    <cellStyle name="Normal 3 3 3 10 2" xfId="13986"/>
    <cellStyle name="Normal 3 3 3 11" xfId="8196"/>
    <cellStyle name="Normal 3 3 3 2" xfId="333"/>
    <cellStyle name="Normal 3 3 3 2 10" xfId="8236"/>
    <cellStyle name="Normal 3 3 3 2 2" xfId="413"/>
    <cellStyle name="Normal 3 3 3 2 2 2" xfId="573"/>
    <cellStyle name="Normal 3 3 3 2 2 2 2" xfId="1121"/>
    <cellStyle name="Normal 3 3 3 2 2 2 2 2" xfId="2109"/>
    <cellStyle name="Normal 3 3 3 2 2 2 2 2 2" xfId="4042"/>
    <cellStyle name="Normal 3 3 3 2 2 2 2 2 2 2" xfId="11852"/>
    <cellStyle name="Normal 3 3 3 2 2 2 2 2 3" xfId="6062"/>
    <cellStyle name="Normal 3 3 3 2 2 2 2 2 3 2" xfId="13782"/>
    <cellStyle name="Normal 3 3 3 2 2 2 2 2 4" xfId="7992"/>
    <cellStyle name="Normal 3 3 3 2 2 2 2 2 4 2" xfId="15712"/>
    <cellStyle name="Normal 3 3 3 2 2 2 2 2 5" xfId="9922"/>
    <cellStyle name="Normal 3 3 3 2 2 2 2 3" xfId="3078"/>
    <cellStyle name="Normal 3 3 3 2 2 2 2 3 2" xfId="10888"/>
    <cellStyle name="Normal 3 3 3 2 2 2 2 4" xfId="5098"/>
    <cellStyle name="Normal 3 3 3 2 2 2 2 4 2" xfId="12818"/>
    <cellStyle name="Normal 3 3 3 2 2 2 2 5" xfId="7028"/>
    <cellStyle name="Normal 3 3 3 2 2 2 2 5 2" xfId="14748"/>
    <cellStyle name="Normal 3 3 3 2 2 2 2 6" xfId="8958"/>
    <cellStyle name="Normal 3 3 3 2 2 2 3" xfId="1627"/>
    <cellStyle name="Normal 3 3 3 2 2 2 3 2" xfId="3560"/>
    <cellStyle name="Normal 3 3 3 2 2 2 3 2 2" xfId="11370"/>
    <cellStyle name="Normal 3 3 3 2 2 2 3 3" xfId="5580"/>
    <cellStyle name="Normal 3 3 3 2 2 2 3 3 2" xfId="13300"/>
    <cellStyle name="Normal 3 3 3 2 2 2 3 4" xfId="7510"/>
    <cellStyle name="Normal 3 3 3 2 2 2 3 4 2" xfId="15230"/>
    <cellStyle name="Normal 3 3 3 2 2 2 3 5" xfId="9440"/>
    <cellStyle name="Normal 3 3 3 2 2 2 4" xfId="2596"/>
    <cellStyle name="Normal 3 3 3 2 2 2 4 2" xfId="10406"/>
    <cellStyle name="Normal 3 3 3 2 2 2 5" xfId="4616"/>
    <cellStyle name="Normal 3 3 3 2 2 2 5 2" xfId="12336"/>
    <cellStyle name="Normal 3 3 3 2 2 2 6" xfId="6546"/>
    <cellStyle name="Normal 3 3 3 2 2 2 6 2" xfId="14266"/>
    <cellStyle name="Normal 3 3 3 2 2 2 7" xfId="8476"/>
    <cellStyle name="Normal 3 3 3 2 2 3" xfId="735"/>
    <cellStyle name="Normal 3 3 3 2 2 3 2" xfId="1282"/>
    <cellStyle name="Normal 3 3 3 2 2 3 2 2" xfId="2269"/>
    <cellStyle name="Normal 3 3 3 2 2 3 2 2 2" xfId="4202"/>
    <cellStyle name="Normal 3 3 3 2 2 3 2 2 2 2" xfId="12012"/>
    <cellStyle name="Normal 3 3 3 2 2 3 2 2 3" xfId="6222"/>
    <cellStyle name="Normal 3 3 3 2 2 3 2 2 3 2" xfId="13942"/>
    <cellStyle name="Normal 3 3 3 2 2 3 2 2 4" xfId="8152"/>
    <cellStyle name="Normal 3 3 3 2 2 3 2 2 4 2" xfId="15872"/>
    <cellStyle name="Normal 3 3 3 2 2 3 2 2 5" xfId="10082"/>
    <cellStyle name="Normal 3 3 3 2 2 3 2 3" xfId="3239"/>
    <cellStyle name="Normal 3 3 3 2 2 3 2 3 2" xfId="11049"/>
    <cellStyle name="Normal 3 3 3 2 2 3 2 4" xfId="5259"/>
    <cellStyle name="Normal 3 3 3 2 2 3 2 4 2" xfId="12979"/>
    <cellStyle name="Normal 3 3 3 2 2 3 2 5" xfId="7189"/>
    <cellStyle name="Normal 3 3 3 2 2 3 2 5 2" xfId="14909"/>
    <cellStyle name="Normal 3 3 3 2 2 3 2 6" xfId="9119"/>
    <cellStyle name="Normal 3 3 3 2 2 3 3" xfId="1788"/>
    <cellStyle name="Normal 3 3 3 2 2 3 3 2" xfId="3721"/>
    <cellStyle name="Normal 3 3 3 2 2 3 3 2 2" xfId="11531"/>
    <cellStyle name="Normal 3 3 3 2 2 3 3 3" xfId="5741"/>
    <cellStyle name="Normal 3 3 3 2 2 3 3 3 2" xfId="13461"/>
    <cellStyle name="Normal 3 3 3 2 2 3 3 4" xfId="7671"/>
    <cellStyle name="Normal 3 3 3 2 2 3 3 4 2" xfId="15391"/>
    <cellStyle name="Normal 3 3 3 2 2 3 3 5" xfId="9601"/>
    <cellStyle name="Normal 3 3 3 2 2 3 4" xfId="2757"/>
    <cellStyle name="Normal 3 3 3 2 2 3 4 2" xfId="10567"/>
    <cellStyle name="Normal 3 3 3 2 2 3 5" xfId="4777"/>
    <cellStyle name="Normal 3 3 3 2 2 3 5 2" xfId="12497"/>
    <cellStyle name="Normal 3 3 3 2 2 3 6" xfId="6707"/>
    <cellStyle name="Normal 3 3 3 2 2 3 6 2" xfId="14427"/>
    <cellStyle name="Normal 3 3 3 2 2 3 7" xfId="8637"/>
    <cellStyle name="Normal 3 3 3 2 2 4" xfId="961"/>
    <cellStyle name="Normal 3 3 3 2 2 4 2" xfId="1949"/>
    <cellStyle name="Normal 3 3 3 2 2 4 2 2" xfId="3882"/>
    <cellStyle name="Normal 3 3 3 2 2 4 2 2 2" xfId="11692"/>
    <cellStyle name="Normal 3 3 3 2 2 4 2 3" xfId="5902"/>
    <cellStyle name="Normal 3 3 3 2 2 4 2 3 2" xfId="13622"/>
    <cellStyle name="Normal 3 3 3 2 2 4 2 4" xfId="7832"/>
    <cellStyle name="Normal 3 3 3 2 2 4 2 4 2" xfId="15552"/>
    <cellStyle name="Normal 3 3 3 2 2 4 2 5" xfId="9762"/>
    <cellStyle name="Normal 3 3 3 2 2 4 3" xfId="2918"/>
    <cellStyle name="Normal 3 3 3 2 2 4 3 2" xfId="10728"/>
    <cellStyle name="Normal 3 3 3 2 2 4 4" xfId="4938"/>
    <cellStyle name="Normal 3 3 3 2 2 4 4 2" xfId="12658"/>
    <cellStyle name="Normal 3 3 3 2 2 4 5" xfId="6868"/>
    <cellStyle name="Normal 3 3 3 2 2 4 5 2" xfId="14588"/>
    <cellStyle name="Normal 3 3 3 2 2 4 6" xfId="8798"/>
    <cellStyle name="Normal 3 3 3 2 2 5" xfId="1467"/>
    <cellStyle name="Normal 3 3 3 2 2 5 2" xfId="3400"/>
    <cellStyle name="Normal 3 3 3 2 2 5 2 2" xfId="11210"/>
    <cellStyle name="Normal 3 3 3 2 2 5 3" xfId="5420"/>
    <cellStyle name="Normal 3 3 3 2 2 5 3 2" xfId="13140"/>
    <cellStyle name="Normal 3 3 3 2 2 5 4" xfId="7350"/>
    <cellStyle name="Normal 3 3 3 2 2 5 4 2" xfId="15070"/>
    <cellStyle name="Normal 3 3 3 2 2 5 5" xfId="9280"/>
    <cellStyle name="Normal 3 3 3 2 2 6" xfId="2436"/>
    <cellStyle name="Normal 3 3 3 2 2 6 2" xfId="10246"/>
    <cellStyle name="Normal 3 3 3 2 2 7" xfId="4456"/>
    <cellStyle name="Normal 3 3 3 2 2 7 2" xfId="12176"/>
    <cellStyle name="Normal 3 3 3 2 2 8" xfId="6386"/>
    <cellStyle name="Normal 3 3 3 2 2 8 2" xfId="14106"/>
    <cellStyle name="Normal 3 3 3 2 2 9" xfId="8316"/>
    <cellStyle name="Normal 3 3 3 2 3" xfId="493"/>
    <cellStyle name="Normal 3 3 3 2 3 2" xfId="1041"/>
    <cellStyle name="Normal 3 3 3 2 3 2 2" xfId="2029"/>
    <cellStyle name="Normal 3 3 3 2 3 2 2 2" xfId="3962"/>
    <cellStyle name="Normal 3 3 3 2 3 2 2 2 2" xfId="11772"/>
    <cellStyle name="Normal 3 3 3 2 3 2 2 3" xfId="5982"/>
    <cellStyle name="Normal 3 3 3 2 3 2 2 3 2" xfId="13702"/>
    <cellStyle name="Normal 3 3 3 2 3 2 2 4" xfId="7912"/>
    <cellStyle name="Normal 3 3 3 2 3 2 2 4 2" xfId="15632"/>
    <cellStyle name="Normal 3 3 3 2 3 2 2 5" xfId="9842"/>
    <cellStyle name="Normal 3 3 3 2 3 2 3" xfId="2998"/>
    <cellStyle name="Normal 3 3 3 2 3 2 3 2" xfId="10808"/>
    <cellStyle name="Normal 3 3 3 2 3 2 4" xfId="5018"/>
    <cellStyle name="Normal 3 3 3 2 3 2 4 2" xfId="12738"/>
    <cellStyle name="Normal 3 3 3 2 3 2 5" xfId="6948"/>
    <cellStyle name="Normal 3 3 3 2 3 2 5 2" xfId="14668"/>
    <cellStyle name="Normal 3 3 3 2 3 2 6" xfId="8878"/>
    <cellStyle name="Normal 3 3 3 2 3 3" xfId="1547"/>
    <cellStyle name="Normal 3 3 3 2 3 3 2" xfId="3480"/>
    <cellStyle name="Normal 3 3 3 2 3 3 2 2" xfId="11290"/>
    <cellStyle name="Normal 3 3 3 2 3 3 3" xfId="5500"/>
    <cellStyle name="Normal 3 3 3 2 3 3 3 2" xfId="13220"/>
    <cellStyle name="Normal 3 3 3 2 3 3 4" xfId="7430"/>
    <cellStyle name="Normal 3 3 3 2 3 3 4 2" xfId="15150"/>
    <cellStyle name="Normal 3 3 3 2 3 3 5" xfId="9360"/>
    <cellStyle name="Normal 3 3 3 2 3 4" xfId="2516"/>
    <cellStyle name="Normal 3 3 3 2 3 4 2" xfId="10326"/>
    <cellStyle name="Normal 3 3 3 2 3 5" xfId="4536"/>
    <cellStyle name="Normal 3 3 3 2 3 5 2" xfId="12256"/>
    <cellStyle name="Normal 3 3 3 2 3 6" xfId="6466"/>
    <cellStyle name="Normal 3 3 3 2 3 6 2" xfId="14186"/>
    <cellStyle name="Normal 3 3 3 2 3 7" xfId="8396"/>
    <cellStyle name="Normal 3 3 3 2 4" xfId="655"/>
    <cellStyle name="Normal 3 3 3 2 4 2" xfId="1202"/>
    <cellStyle name="Normal 3 3 3 2 4 2 2" xfId="2189"/>
    <cellStyle name="Normal 3 3 3 2 4 2 2 2" xfId="4122"/>
    <cellStyle name="Normal 3 3 3 2 4 2 2 2 2" xfId="11932"/>
    <cellStyle name="Normal 3 3 3 2 4 2 2 3" xfId="6142"/>
    <cellStyle name="Normal 3 3 3 2 4 2 2 3 2" xfId="13862"/>
    <cellStyle name="Normal 3 3 3 2 4 2 2 4" xfId="8072"/>
    <cellStyle name="Normal 3 3 3 2 4 2 2 4 2" xfId="15792"/>
    <cellStyle name="Normal 3 3 3 2 4 2 2 5" xfId="10002"/>
    <cellStyle name="Normal 3 3 3 2 4 2 3" xfId="3159"/>
    <cellStyle name="Normal 3 3 3 2 4 2 3 2" xfId="10969"/>
    <cellStyle name="Normal 3 3 3 2 4 2 4" xfId="5179"/>
    <cellStyle name="Normal 3 3 3 2 4 2 4 2" xfId="12899"/>
    <cellStyle name="Normal 3 3 3 2 4 2 5" xfId="7109"/>
    <cellStyle name="Normal 3 3 3 2 4 2 5 2" xfId="14829"/>
    <cellStyle name="Normal 3 3 3 2 4 2 6" xfId="9039"/>
    <cellStyle name="Normal 3 3 3 2 4 3" xfId="1708"/>
    <cellStyle name="Normal 3 3 3 2 4 3 2" xfId="3641"/>
    <cellStyle name="Normal 3 3 3 2 4 3 2 2" xfId="11451"/>
    <cellStyle name="Normal 3 3 3 2 4 3 3" xfId="5661"/>
    <cellStyle name="Normal 3 3 3 2 4 3 3 2" xfId="13381"/>
    <cellStyle name="Normal 3 3 3 2 4 3 4" xfId="7591"/>
    <cellStyle name="Normal 3 3 3 2 4 3 4 2" xfId="15311"/>
    <cellStyle name="Normal 3 3 3 2 4 3 5" xfId="9521"/>
    <cellStyle name="Normal 3 3 3 2 4 4" xfId="2677"/>
    <cellStyle name="Normal 3 3 3 2 4 4 2" xfId="10487"/>
    <cellStyle name="Normal 3 3 3 2 4 5" xfId="4697"/>
    <cellStyle name="Normal 3 3 3 2 4 5 2" xfId="12417"/>
    <cellStyle name="Normal 3 3 3 2 4 6" xfId="6627"/>
    <cellStyle name="Normal 3 3 3 2 4 6 2" xfId="14347"/>
    <cellStyle name="Normal 3 3 3 2 4 7" xfId="8557"/>
    <cellStyle name="Normal 3 3 3 2 5" xfId="881"/>
    <cellStyle name="Normal 3 3 3 2 5 2" xfId="1869"/>
    <cellStyle name="Normal 3 3 3 2 5 2 2" xfId="3802"/>
    <cellStyle name="Normal 3 3 3 2 5 2 2 2" xfId="11612"/>
    <cellStyle name="Normal 3 3 3 2 5 2 3" xfId="5822"/>
    <cellStyle name="Normal 3 3 3 2 5 2 3 2" xfId="13542"/>
    <cellStyle name="Normal 3 3 3 2 5 2 4" xfId="7752"/>
    <cellStyle name="Normal 3 3 3 2 5 2 4 2" xfId="15472"/>
    <cellStyle name="Normal 3 3 3 2 5 2 5" xfId="9682"/>
    <cellStyle name="Normal 3 3 3 2 5 3" xfId="2838"/>
    <cellStyle name="Normal 3 3 3 2 5 3 2" xfId="10648"/>
    <cellStyle name="Normal 3 3 3 2 5 4" xfId="4858"/>
    <cellStyle name="Normal 3 3 3 2 5 4 2" xfId="12578"/>
    <cellStyle name="Normal 3 3 3 2 5 5" xfId="6788"/>
    <cellStyle name="Normal 3 3 3 2 5 5 2" xfId="14508"/>
    <cellStyle name="Normal 3 3 3 2 5 6" xfId="8718"/>
    <cellStyle name="Normal 3 3 3 2 6" xfId="1387"/>
    <cellStyle name="Normal 3 3 3 2 6 2" xfId="3320"/>
    <cellStyle name="Normal 3 3 3 2 6 2 2" xfId="11130"/>
    <cellStyle name="Normal 3 3 3 2 6 3" xfId="5340"/>
    <cellStyle name="Normal 3 3 3 2 6 3 2" xfId="13060"/>
    <cellStyle name="Normal 3 3 3 2 6 4" xfId="7270"/>
    <cellStyle name="Normal 3 3 3 2 6 4 2" xfId="14990"/>
    <cellStyle name="Normal 3 3 3 2 6 5" xfId="9200"/>
    <cellStyle name="Normal 3 3 3 2 7" xfId="2356"/>
    <cellStyle name="Normal 3 3 3 2 7 2" xfId="10166"/>
    <cellStyle name="Normal 3 3 3 2 8" xfId="4376"/>
    <cellStyle name="Normal 3 3 3 2 8 2" xfId="12096"/>
    <cellStyle name="Normal 3 3 3 2 9" xfId="6306"/>
    <cellStyle name="Normal 3 3 3 2 9 2" xfId="14026"/>
    <cellStyle name="Normal 3 3 3 3" xfId="373"/>
    <cellStyle name="Normal 3 3 3 3 2" xfId="533"/>
    <cellStyle name="Normal 3 3 3 3 2 2" xfId="1081"/>
    <cellStyle name="Normal 3 3 3 3 2 2 2" xfId="2069"/>
    <cellStyle name="Normal 3 3 3 3 2 2 2 2" xfId="4002"/>
    <cellStyle name="Normal 3 3 3 3 2 2 2 2 2" xfId="11812"/>
    <cellStyle name="Normal 3 3 3 3 2 2 2 3" xfId="6022"/>
    <cellStyle name="Normal 3 3 3 3 2 2 2 3 2" xfId="13742"/>
    <cellStyle name="Normal 3 3 3 3 2 2 2 4" xfId="7952"/>
    <cellStyle name="Normal 3 3 3 3 2 2 2 4 2" xfId="15672"/>
    <cellStyle name="Normal 3 3 3 3 2 2 2 5" xfId="9882"/>
    <cellStyle name="Normal 3 3 3 3 2 2 3" xfId="3038"/>
    <cellStyle name="Normal 3 3 3 3 2 2 3 2" xfId="10848"/>
    <cellStyle name="Normal 3 3 3 3 2 2 4" xfId="5058"/>
    <cellStyle name="Normal 3 3 3 3 2 2 4 2" xfId="12778"/>
    <cellStyle name="Normal 3 3 3 3 2 2 5" xfId="6988"/>
    <cellStyle name="Normal 3 3 3 3 2 2 5 2" xfId="14708"/>
    <cellStyle name="Normal 3 3 3 3 2 2 6" xfId="8918"/>
    <cellStyle name="Normal 3 3 3 3 2 3" xfId="1587"/>
    <cellStyle name="Normal 3 3 3 3 2 3 2" xfId="3520"/>
    <cellStyle name="Normal 3 3 3 3 2 3 2 2" xfId="11330"/>
    <cellStyle name="Normal 3 3 3 3 2 3 3" xfId="5540"/>
    <cellStyle name="Normal 3 3 3 3 2 3 3 2" xfId="13260"/>
    <cellStyle name="Normal 3 3 3 3 2 3 4" xfId="7470"/>
    <cellStyle name="Normal 3 3 3 3 2 3 4 2" xfId="15190"/>
    <cellStyle name="Normal 3 3 3 3 2 3 5" xfId="9400"/>
    <cellStyle name="Normal 3 3 3 3 2 4" xfId="2556"/>
    <cellStyle name="Normal 3 3 3 3 2 4 2" xfId="10366"/>
    <cellStyle name="Normal 3 3 3 3 2 5" xfId="4576"/>
    <cellStyle name="Normal 3 3 3 3 2 5 2" xfId="12296"/>
    <cellStyle name="Normal 3 3 3 3 2 6" xfId="6506"/>
    <cellStyle name="Normal 3 3 3 3 2 6 2" xfId="14226"/>
    <cellStyle name="Normal 3 3 3 3 2 7" xfId="8436"/>
    <cellStyle name="Normal 3 3 3 3 3" xfId="695"/>
    <cellStyle name="Normal 3 3 3 3 3 2" xfId="1242"/>
    <cellStyle name="Normal 3 3 3 3 3 2 2" xfId="2229"/>
    <cellStyle name="Normal 3 3 3 3 3 2 2 2" xfId="4162"/>
    <cellStyle name="Normal 3 3 3 3 3 2 2 2 2" xfId="11972"/>
    <cellStyle name="Normal 3 3 3 3 3 2 2 3" xfId="6182"/>
    <cellStyle name="Normal 3 3 3 3 3 2 2 3 2" xfId="13902"/>
    <cellStyle name="Normal 3 3 3 3 3 2 2 4" xfId="8112"/>
    <cellStyle name="Normal 3 3 3 3 3 2 2 4 2" xfId="15832"/>
    <cellStyle name="Normal 3 3 3 3 3 2 2 5" xfId="10042"/>
    <cellStyle name="Normal 3 3 3 3 3 2 3" xfId="3199"/>
    <cellStyle name="Normal 3 3 3 3 3 2 3 2" xfId="11009"/>
    <cellStyle name="Normal 3 3 3 3 3 2 4" xfId="5219"/>
    <cellStyle name="Normal 3 3 3 3 3 2 4 2" xfId="12939"/>
    <cellStyle name="Normal 3 3 3 3 3 2 5" xfId="7149"/>
    <cellStyle name="Normal 3 3 3 3 3 2 5 2" xfId="14869"/>
    <cellStyle name="Normal 3 3 3 3 3 2 6" xfId="9079"/>
    <cellStyle name="Normal 3 3 3 3 3 3" xfId="1748"/>
    <cellStyle name="Normal 3 3 3 3 3 3 2" xfId="3681"/>
    <cellStyle name="Normal 3 3 3 3 3 3 2 2" xfId="11491"/>
    <cellStyle name="Normal 3 3 3 3 3 3 3" xfId="5701"/>
    <cellStyle name="Normal 3 3 3 3 3 3 3 2" xfId="13421"/>
    <cellStyle name="Normal 3 3 3 3 3 3 4" xfId="7631"/>
    <cellStyle name="Normal 3 3 3 3 3 3 4 2" xfId="15351"/>
    <cellStyle name="Normal 3 3 3 3 3 3 5" xfId="9561"/>
    <cellStyle name="Normal 3 3 3 3 3 4" xfId="2717"/>
    <cellStyle name="Normal 3 3 3 3 3 4 2" xfId="10527"/>
    <cellStyle name="Normal 3 3 3 3 3 5" xfId="4737"/>
    <cellStyle name="Normal 3 3 3 3 3 5 2" xfId="12457"/>
    <cellStyle name="Normal 3 3 3 3 3 6" xfId="6667"/>
    <cellStyle name="Normal 3 3 3 3 3 6 2" xfId="14387"/>
    <cellStyle name="Normal 3 3 3 3 3 7" xfId="8597"/>
    <cellStyle name="Normal 3 3 3 3 4" xfId="921"/>
    <cellStyle name="Normal 3 3 3 3 4 2" xfId="1909"/>
    <cellStyle name="Normal 3 3 3 3 4 2 2" xfId="3842"/>
    <cellStyle name="Normal 3 3 3 3 4 2 2 2" xfId="11652"/>
    <cellStyle name="Normal 3 3 3 3 4 2 3" xfId="5862"/>
    <cellStyle name="Normal 3 3 3 3 4 2 3 2" xfId="13582"/>
    <cellStyle name="Normal 3 3 3 3 4 2 4" xfId="7792"/>
    <cellStyle name="Normal 3 3 3 3 4 2 4 2" xfId="15512"/>
    <cellStyle name="Normal 3 3 3 3 4 2 5" xfId="9722"/>
    <cellStyle name="Normal 3 3 3 3 4 3" xfId="2878"/>
    <cellStyle name="Normal 3 3 3 3 4 3 2" xfId="10688"/>
    <cellStyle name="Normal 3 3 3 3 4 4" xfId="4898"/>
    <cellStyle name="Normal 3 3 3 3 4 4 2" xfId="12618"/>
    <cellStyle name="Normal 3 3 3 3 4 5" xfId="6828"/>
    <cellStyle name="Normal 3 3 3 3 4 5 2" xfId="14548"/>
    <cellStyle name="Normal 3 3 3 3 4 6" xfId="8758"/>
    <cellStyle name="Normal 3 3 3 3 5" xfId="1427"/>
    <cellStyle name="Normal 3 3 3 3 5 2" xfId="3360"/>
    <cellStyle name="Normal 3 3 3 3 5 2 2" xfId="11170"/>
    <cellStyle name="Normal 3 3 3 3 5 3" xfId="5380"/>
    <cellStyle name="Normal 3 3 3 3 5 3 2" xfId="13100"/>
    <cellStyle name="Normal 3 3 3 3 5 4" xfId="7310"/>
    <cellStyle name="Normal 3 3 3 3 5 4 2" xfId="15030"/>
    <cellStyle name="Normal 3 3 3 3 5 5" xfId="9240"/>
    <cellStyle name="Normal 3 3 3 3 6" xfId="2396"/>
    <cellStyle name="Normal 3 3 3 3 6 2" xfId="10206"/>
    <cellStyle name="Normal 3 3 3 3 7" xfId="4416"/>
    <cellStyle name="Normal 3 3 3 3 7 2" xfId="12136"/>
    <cellStyle name="Normal 3 3 3 3 8" xfId="6346"/>
    <cellStyle name="Normal 3 3 3 3 8 2" xfId="14066"/>
    <cellStyle name="Normal 3 3 3 3 9" xfId="8276"/>
    <cellStyle name="Normal 3 3 3 4" xfId="453"/>
    <cellStyle name="Normal 3 3 3 4 2" xfId="1001"/>
    <cellStyle name="Normal 3 3 3 4 2 2" xfId="1989"/>
    <cellStyle name="Normal 3 3 3 4 2 2 2" xfId="3922"/>
    <cellStyle name="Normal 3 3 3 4 2 2 2 2" xfId="11732"/>
    <cellStyle name="Normal 3 3 3 4 2 2 3" xfId="5942"/>
    <cellStyle name="Normal 3 3 3 4 2 2 3 2" xfId="13662"/>
    <cellStyle name="Normal 3 3 3 4 2 2 4" xfId="7872"/>
    <cellStyle name="Normal 3 3 3 4 2 2 4 2" xfId="15592"/>
    <cellStyle name="Normal 3 3 3 4 2 2 5" xfId="9802"/>
    <cellStyle name="Normal 3 3 3 4 2 3" xfId="2958"/>
    <cellStyle name="Normal 3 3 3 4 2 3 2" xfId="10768"/>
    <cellStyle name="Normal 3 3 3 4 2 4" xfId="4978"/>
    <cellStyle name="Normal 3 3 3 4 2 4 2" xfId="12698"/>
    <cellStyle name="Normal 3 3 3 4 2 5" xfId="6908"/>
    <cellStyle name="Normal 3 3 3 4 2 5 2" xfId="14628"/>
    <cellStyle name="Normal 3 3 3 4 2 6" xfId="8838"/>
    <cellStyle name="Normal 3 3 3 4 3" xfId="1507"/>
    <cellStyle name="Normal 3 3 3 4 3 2" xfId="3440"/>
    <cellStyle name="Normal 3 3 3 4 3 2 2" xfId="11250"/>
    <cellStyle name="Normal 3 3 3 4 3 3" xfId="5460"/>
    <cellStyle name="Normal 3 3 3 4 3 3 2" xfId="13180"/>
    <cellStyle name="Normal 3 3 3 4 3 4" xfId="7390"/>
    <cellStyle name="Normal 3 3 3 4 3 4 2" xfId="15110"/>
    <cellStyle name="Normal 3 3 3 4 3 5" xfId="9320"/>
    <cellStyle name="Normal 3 3 3 4 4" xfId="2476"/>
    <cellStyle name="Normal 3 3 3 4 4 2" xfId="10286"/>
    <cellStyle name="Normal 3 3 3 4 5" xfId="4496"/>
    <cellStyle name="Normal 3 3 3 4 5 2" xfId="12216"/>
    <cellStyle name="Normal 3 3 3 4 6" xfId="6426"/>
    <cellStyle name="Normal 3 3 3 4 6 2" xfId="14146"/>
    <cellStyle name="Normal 3 3 3 4 7" xfId="8356"/>
    <cellStyle name="Normal 3 3 3 5" xfId="615"/>
    <cellStyle name="Normal 3 3 3 5 2" xfId="1162"/>
    <cellStyle name="Normal 3 3 3 5 2 2" xfId="2149"/>
    <cellStyle name="Normal 3 3 3 5 2 2 2" xfId="4082"/>
    <cellStyle name="Normal 3 3 3 5 2 2 2 2" xfId="11892"/>
    <cellStyle name="Normal 3 3 3 5 2 2 3" xfId="6102"/>
    <cellStyle name="Normal 3 3 3 5 2 2 3 2" xfId="13822"/>
    <cellStyle name="Normal 3 3 3 5 2 2 4" xfId="8032"/>
    <cellStyle name="Normal 3 3 3 5 2 2 4 2" xfId="15752"/>
    <cellStyle name="Normal 3 3 3 5 2 2 5" xfId="9962"/>
    <cellStyle name="Normal 3 3 3 5 2 3" xfId="3119"/>
    <cellStyle name="Normal 3 3 3 5 2 3 2" xfId="10929"/>
    <cellStyle name="Normal 3 3 3 5 2 4" xfId="5139"/>
    <cellStyle name="Normal 3 3 3 5 2 4 2" xfId="12859"/>
    <cellStyle name="Normal 3 3 3 5 2 5" xfId="7069"/>
    <cellStyle name="Normal 3 3 3 5 2 5 2" xfId="14789"/>
    <cellStyle name="Normal 3 3 3 5 2 6" xfId="8999"/>
    <cellStyle name="Normal 3 3 3 5 3" xfId="1668"/>
    <cellStyle name="Normal 3 3 3 5 3 2" xfId="3601"/>
    <cellStyle name="Normal 3 3 3 5 3 2 2" xfId="11411"/>
    <cellStyle name="Normal 3 3 3 5 3 3" xfId="5621"/>
    <cellStyle name="Normal 3 3 3 5 3 3 2" xfId="13341"/>
    <cellStyle name="Normal 3 3 3 5 3 4" xfId="7551"/>
    <cellStyle name="Normal 3 3 3 5 3 4 2" xfId="15271"/>
    <cellStyle name="Normal 3 3 3 5 3 5" xfId="9481"/>
    <cellStyle name="Normal 3 3 3 5 4" xfId="2637"/>
    <cellStyle name="Normal 3 3 3 5 4 2" xfId="10447"/>
    <cellStyle name="Normal 3 3 3 5 5" xfId="4657"/>
    <cellStyle name="Normal 3 3 3 5 5 2" xfId="12377"/>
    <cellStyle name="Normal 3 3 3 5 6" xfId="6587"/>
    <cellStyle name="Normal 3 3 3 5 6 2" xfId="14307"/>
    <cellStyle name="Normal 3 3 3 5 7" xfId="8517"/>
    <cellStyle name="Normal 3 3 3 6" xfId="833"/>
    <cellStyle name="Normal 3 3 3 6 2" xfId="1829"/>
    <cellStyle name="Normal 3 3 3 6 2 2" xfId="3762"/>
    <cellStyle name="Normal 3 3 3 6 2 2 2" xfId="11572"/>
    <cellStyle name="Normal 3 3 3 6 2 3" xfId="5782"/>
    <cellStyle name="Normal 3 3 3 6 2 3 2" xfId="13502"/>
    <cellStyle name="Normal 3 3 3 6 2 4" xfId="7712"/>
    <cellStyle name="Normal 3 3 3 6 2 4 2" xfId="15432"/>
    <cellStyle name="Normal 3 3 3 6 2 5" xfId="9642"/>
    <cellStyle name="Normal 3 3 3 6 3" xfId="2798"/>
    <cellStyle name="Normal 3 3 3 6 3 2" xfId="10608"/>
    <cellStyle name="Normal 3 3 3 6 4" xfId="4818"/>
    <cellStyle name="Normal 3 3 3 6 4 2" xfId="12538"/>
    <cellStyle name="Normal 3 3 3 6 5" xfId="6748"/>
    <cellStyle name="Normal 3 3 3 6 5 2" xfId="14468"/>
    <cellStyle name="Normal 3 3 3 6 6" xfId="8678"/>
    <cellStyle name="Normal 3 3 3 7" xfId="1347"/>
    <cellStyle name="Normal 3 3 3 7 2" xfId="3280"/>
    <cellStyle name="Normal 3 3 3 7 2 2" xfId="11090"/>
    <cellStyle name="Normal 3 3 3 7 3" xfId="5300"/>
    <cellStyle name="Normal 3 3 3 7 3 2" xfId="13020"/>
    <cellStyle name="Normal 3 3 3 7 4" xfId="7230"/>
    <cellStyle name="Normal 3 3 3 7 4 2" xfId="14950"/>
    <cellStyle name="Normal 3 3 3 7 5" xfId="9160"/>
    <cellStyle name="Normal 3 3 3 8" xfId="2316"/>
    <cellStyle name="Normal 3 3 3 8 2" xfId="10126"/>
    <cellStyle name="Normal 3 3 3 9" xfId="4336"/>
    <cellStyle name="Normal 3 3 3 9 2" xfId="12056"/>
    <cellStyle name="Normal 3 3 4" xfId="313"/>
    <cellStyle name="Normal 3 3 4 10" xfId="8216"/>
    <cellStyle name="Normal 3 3 4 2" xfId="393"/>
    <cellStyle name="Normal 3 3 4 2 2" xfId="553"/>
    <cellStyle name="Normal 3 3 4 2 2 2" xfId="1101"/>
    <cellStyle name="Normal 3 3 4 2 2 2 2" xfId="2089"/>
    <cellStyle name="Normal 3 3 4 2 2 2 2 2" xfId="4022"/>
    <cellStyle name="Normal 3 3 4 2 2 2 2 2 2" xfId="11832"/>
    <cellStyle name="Normal 3 3 4 2 2 2 2 3" xfId="6042"/>
    <cellStyle name="Normal 3 3 4 2 2 2 2 3 2" xfId="13762"/>
    <cellStyle name="Normal 3 3 4 2 2 2 2 4" xfId="7972"/>
    <cellStyle name="Normal 3 3 4 2 2 2 2 4 2" xfId="15692"/>
    <cellStyle name="Normal 3 3 4 2 2 2 2 5" xfId="9902"/>
    <cellStyle name="Normal 3 3 4 2 2 2 3" xfId="3058"/>
    <cellStyle name="Normal 3 3 4 2 2 2 3 2" xfId="10868"/>
    <cellStyle name="Normal 3 3 4 2 2 2 4" xfId="5078"/>
    <cellStyle name="Normal 3 3 4 2 2 2 4 2" xfId="12798"/>
    <cellStyle name="Normal 3 3 4 2 2 2 5" xfId="7008"/>
    <cellStyle name="Normal 3 3 4 2 2 2 5 2" xfId="14728"/>
    <cellStyle name="Normal 3 3 4 2 2 2 6" xfId="8938"/>
    <cellStyle name="Normal 3 3 4 2 2 3" xfId="1607"/>
    <cellStyle name="Normal 3 3 4 2 2 3 2" xfId="3540"/>
    <cellStyle name="Normal 3 3 4 2 2 3 2 2" xfId="11350"/>
    <cellStyle name="Normal 3 3 4 2 2 3 3" xfId="5560"/>
    <cellStyle name="Normal 3 3 4 2 2 3 3 2" xfId="13280"/>
    <cellStyle name="Normal 3 3 4 2 2 3 4" xfId="7490"/>
    <cellStyle name="Normal 3 3 4 2 2 3 4 2" xfId="15210"/>
    <cellStyle name="Normal 3 3 4 2 2 3 5" xfId="9420"/>
    <cellStyle name="Normal 3 3 4 2 2 4" xfId="2576"/>
    <cellStyle name="Normal 3 3 4 2 2 4 2" xfId="10386"/>
    <cellStyle name="Normal 3 3 4 2 2 5" xfId="4596"/>
    <cellStyle name="Normal 3 3 4 2 2 5 2" xfId="12316"/>
    <cellStyle name="Normal 3 3 4 2 2 6" xfId="6526"/>
    <cellStyle name="Normal 3 3 4 2 2 6 2" xfId="14246"/>
    <cellStyle name="Normal 3 3 4 2 2 7" xfId="8456"/>
    <cellStyle name="Normal 3 3 4 2 3" xfId="715"/>
    <cellStyle name="Normal 3 3 4 2 3 2" xfId="1262"/>
    <cellStyle name="Normal 3 3 4 2 3 2 2" xfId="2249"/>
    <cellStyle name="Normal 3 3 4 2 3 2 2 2" xfId="4182"/>
    <cellStyle name="Normal 3 3 4 2 3 2 2 2 2" xfId="11992"/>
    <cellStyle name="Normal 3 3 4 2 3 2 2 3" xfId="6202"/>
    <cellStyle name="Normal 3 3 4 2 3 2 2 3 2" xfId="13922"/>
    <cellStyle name="Normal 3 3 4 2 3 2 2 4" xfId="8132"/>
    <cellStyle name="Normal 3 3 4 2 3 2 2 4 2" xfId="15852"/>
    <cellStyle name="Normal 3 3 4 2 3 2 2 5" xfId="10062"/>
    <cellStyle name="Normal 3 3 4 2 3 2 3" xfId="3219"/>
    <cellStyle name="Normal 3 3 4 2 3 2 3 2" xfId="11029"/>
    <cellStyle name="Normal 3 3 4 2 3 2 4" xfId="5239"/>
    <cellStyle name="Normal 3 3 4 2 3 2 4 2" xfId="12959"/>
    <cellStyle name="Normal 3 3 4 2 3 2 5" xfId="7169"/>
    <cellStyle name="Normal 3 3 4 2 3 2 5 2" xfId="14889"/>
    <cellStyle name="Normal 3 3 4 2 3 2 6" xfId="9099"/>
    <cellStyle name="Normal 3 3 4 2 3 3" xfId="1768"/>
    <cellStyle name="Normal 3 3 4 2 3 3 2" xfId="3701"/>
    <cellStyle name="Normal 3 3 4 2 3 3 2 2" xfId="11511"/>
    <cellStyle name="Normal 3 3 4 2 3 3 3" xfId="5721"/>
    <cellStyle name="Normal 3 3 4 2 3 3 3 2" xfId="13441"/>
    <cellStyle name="Normal 3 3 4 2 3 3 4" xfId="7651"/>
    <cellStyle name="Normal 3 3 4 2 3 3 4 2" xfId="15371"/>
    <cellStyle name="Normal 3 3 4 2 3 3 5" xfId="9581"/>
    <cellStyle name="Normal 3 3 4 2 3 4" xfId="2737"/>
    <cellStyle name="Normal 3 3 4 2 3 4 2" xfId="10547"/>
    <cellStyle name="Normal 3 3 4 2 3 5" xfId="4757"/>
    <cellStyle name="Normal 3 3 4 2 3 5 2" xfId="12477"/>
    <cellStyle name="Normal 3 3 4 2 3 6" xfId="6687"/>
    <cellStyle name="Normal 3 3 4 2 3 6 2" xfId="14407"/>
    <cellStyle name="Normal 3 3 4 2 3 7" xfId="8617"/>
    <cellStyle name="Normal 3 3 4 2 4" xfId="941"/>
    <cellStyle name="Normal 3 3 4 2 4 2" xfId="1929"/>
    <cellStyle name="Normal 3 3 4 2 4 2 2" xfId="3862"/>
    <cellStyle name="Normal 3 3 4 2 4 2 2 2" xfId="11672"/>
    <cellStyle name="Normal 3 3 4 2 4 2 3" xfId="5882"/>
    <cellStyle name="Normal 3 3 4 2 4 2 3 2" xfId="13602"/>
    <cellStyle name="Normal 3 3 4 2 4 2 4" xfId="7812"/>
    <cellStyle name="Normal 3 3 4 2 4 2 4 2" xfId="15532"/>
    <cellStyle name="Normal 3 3 4 2 4 2 5" xfId="9742"/>
    <cellStyle name="Normal 3 3 4 2 4 3" xfId="2898"/>
    <cellStyle name="Normal 3 3 4 2 4 3 2" xfId="10708"/>
    <cellStyle name="Normal 3 3 4 2 4 4" xfId="4918"/>
    <cellStyle name="Normal 3 3 4 2 4 4 2" xfId="12638"/>
    <cellStyle name="Normal 3 3 4 2 4 5" xfId="6848"/>
    <cellStyle name="Normal 3 3 4 2 4 5 2" xfId="14568"/>
    <cellStyle name="Normal 3 3 4 2 4 6" xfId="8778"/>
    <cellStyle name="Normal 3 3 4 2 5" xfId="1447"/>
    <cellStyle name="Normal 3 3 4 2 5 2" xfId="3380"/>
    <cellStyle name="Normal 3 3 4 2 5 2 2" xfId="11190"/>
    <cellStyle name="Normal 3 3 4 2 5 3" xfId="5400"/>
    <cellStyle name="Normal 3 3 4 2 5 3 2" xfId="13120"/>
    <cellStyle name="Normal 3 3 4 2 5 4" xfId="7330"/>
    <cellStyle name="Normal 3 3 4 2 5 4 2" xfId="15050"/>
    <cellStyle name="Normal 3 3 4 2 5 5" xfId="9260"/>
    <cellStyle name="Normal 3 3 4 2 6" xfId="2416"/>
    <cellStyle name="Normal 3 3 4 2 6 2" xfId="10226"/>
    <cellStyle name="Normal 3 3 4 2 7" xfId="4436"/>
    <cellStyle name="Normal 3 3 4 2 7 2" xfId="12156"/>
    <cellStyle name="Normal 3 3 4 2 8" xfId="6366"/>
    <cellStyle name="Normal 3 3 4 2 8 2" xfId="14086"/>
    <cellStyle name="Normal 3 3 4 2 9" xfId="8296"/>
    <cellStyle name="Normal 3 3 4 3" xfId="473"/>
    <cellStyle name="Normal 3 3 4 3 2" xfId="1021"/>
    <cellStyle name="Normal 3 3 4 3 2 2" xfId="2009"/>
    <cellStyle name="Normal 3 3 4 3 2 2 2" xfId="3942"/>
    <cellStyle name="Normal 3 3 4 3 2 2 2 2" xfId="11752"/>
    <cellStyle name="Normal 3 3 4 3 2 2 3" xfId="5962"/>
    <cellStyle name="Normal 3 3 4 3 2 2 3 2" xfId="13682"/>
    <cellStyle name="Normal 3 3 4 3 2 2 4" xfId="7892"/>
    <cellStyle name="Normal 3 3 4 3 2 2 4 2" xfId="15612"/>
    <cellStyle name="Normal 3 3 4 3 2 2 5" xfId="9822"/>
    <cellStyle name="Normal 3 3 4 3 2 3" xfId="2978"/>
    <cellStyle name="Normal 3 3 4 3 2 3 2" xfId="10788"/>
    <cellStyle name="Normal 3 3 4 3 2 4" xfId="4998"/>
    <cellStyle name="Normal 3 3 4 3 2 4 2" xfId="12718"/>
    <cellStyle name="Normal 3 3 4 3 2 5" xfId="6928"/>
    <cellStyle name="Normal 3 3 4 3 2 5 2" xfId="14648"/>
    <cellStyle name="Normal 3 3 4 3 2 6" xfId="8858"/>
    <cellStyle name="Normal 3 3 4 3 3" xfId="1527"/>
    <cellStyle name="Normal 3 3 4 3 3 2" xfId="3460"/>
    <cellStyle name="Normal 3 3 4 3 3 2 2" xfId="11270"/>
    <cellStyle name="Normal 3 3 4 3 3 3" xfId="5480"/>
    <cellStyle name="Normal 3 3 4 3 3 3 2" xfId="13200"/>
    <cellStyle name="Normal 3 3 4 3 3 4" xfId="7410"/>
    <cellStyle name="Normal 3 3 4 3 3 4 2" xfId="15130"/>
    <cellStyle name="Normal 3 3 4 3 3 5" xfId="9340"/>
    <cellStyle name="Normal 3 3 4 3 4" xfId="2496"/>
    <cellStyle name="Normal 3 3 4 3 4 2" xfId="10306"/>
    <cellStyle name="Normal 3 3 4 3 5" xfId="4516"/>
    <cellStyle name="Normal 3 3 4 3 5 2" xfId="12236"/>
    <cellStyle name="Normal 3 3 4 3 6" xfId="6446"/>
    <cellStyle name="Normal 3 3 4 3 6 2" xfId="14166"/>
    <cellStyle name="Normal 3 3 4 3 7" xfId="8376"/>
    <cellStyle name="Normal 3 3 4 4" xfId="635"/>
    <cellStyle name="Normal 3 3 4 4 2" xfId="1182"/>
    <cellStyle name="Normal 3 3 4 4 2 2" xfId="2169"/>
    <cellStyle name="Normal 3 3 4 4 2 2 2" xfId="4102"/>
    <cellStyle name="Normal 3 3 4 4 2 2 2 2" xfId="11912"/>
    <cellStyle name="Normal 3 3 4 4 2 2 3" xfId="6122"/>
    <cellStyle name="Normal 3 3 4 4 2 2 3 2" xfId="13842"/>
    <cellStyle name="Normal 3 3 4 4 2 2 4" xfId="8052"/>
    <cellStyle name="Normal 3 3 4 4 2 2 4 2" xfId="15772"/>
    <cellStyle name="Normal 3 3 4 4 2 2 5" xfId="9982"/>
    <cellStyle name="Normal 3 3 4 4 2 3" xfId="3139"/>
    <cellStyle name="Normal 3 3 4 4 2 3 2" xfId="10949"/>
    <cellStyle name="Normal 3 3 4 4 2 4" xfId="5159"/>
    <cellStyle name="Normal 3 3 4 4 2 4 2" xfId="12879"/>
    <cellStyle name="Normal 3 3 4 4 2 5" xfId="7089"/>
    <cellStyle name="Normal 3 3 4 4 2 5 2" xfId="14809"/>
    <cellStyle name="Normal 3 3 4 4 2 6" xfId="9019"/>
    <cellStyle name="Normal 3 3 4 4 3" xfId="1688"/>
    <cellStyle name="Normal 3 3 4 4 3 2" xfId="3621"/>
    <cellStyle name="Normal 3 3 4 4 3 2 2" xfId="11431"/>
    <cellStyle name="Normal 3 3 4 4 3 3" xfId="5641"/>
    <cellStyle name="Normal 3 3 4 4 3 3 2" xfId="13361"/>
    <cellStyle name="Normal 3 3 4 4 3 4" xfId="7571"/>
    <cellStyle name="Normal 3 3 4 4 3 4 2" xfId="15291"/>
    <cellStyle name="Normal 3 3 4 4 3 5" xfId="9501"/>
    <cellStyle name="Normal 3 3 4 4 4" xfId="2657"/>
    <cellStyle name="Normal 3 3 4 4 4 2" xfId="10467"/>
    <cellStyle name="Normal 3 3 4 4 5" xfId="4677"/>
    <cellStyle name="Normal 3 3 4 4 5 2" xfId="12397"/>
    <cellStyle name="Normal 3 3 4 4 6" xfId="6607"/>
    <cellStyle name="Normal 3 3 4 4 6 2" xfId="14327"/>
    <cellStyle name="Normal 3 3 4 4 7" xfId="8537"/>
    <cellStyle name="Normal 3 3 4 5" xfId="861"/>
    <cellStyle name="Normal 3 3 4 5 2" xfId="1849"/>
    <cellStyle name="Normal 3 3 4 5 2 2" xfId="3782"/>
    <cellStyle name="Normal 3 3 4 5 2 2 2" xfId="11592"/>
    <cellStyle name="Normal 3 3 4 5 2 3" xfId="5802"/>
    <cellStyle name="Normal 3 3 4 5 2 3 2" xfId="13522"/>
    <cellStyle name="Normal 3 3 4 5 2 4" xfId="7732"/>
    <cellStyle name="Normal 3 3 4 5 2 4 2" xfId="15452"/>
    <cellStyle name="Normal 3 3 4 5 2 5" xfId="9662"/>
    <cellStyle name="Normal 3 3 4 5 3" xfId="2818"/>
    <cellStyle name="Normal 3 3 4 5 3 2" xfId="10628"/>
    <cellStyle name="Normal 3 3 4 5 4" xfId="4838"/>
    <cellStyle name="Normal 3 3 4 5 4 2" xfId="12558"/>
    <cellStyle name="Normal 3 3 4 5 5" xfId="6768"/>
    <cellStyle name="Normal 3 3 4 5 5 2" xfId="14488"/>
    <cellStyle name="Normal 3 3 4 5 6" xfId="8698"/>
    <cellStyle name="Normal 3 3 4 6" xfId="1367"/>
    <cellStyle name="Normal 3 3 4 6 2" xfId="3300"/>
    <cellStyle name="Normal 3 3 4 6 2 2" xfId="11110"/>
    <cellStyle name="Normal 3 3 4 6 3" xfId="5320"/>
    <cellStyle name="Normal 3 3 4 6 3 2" xfId="13040"/>
    <cellStyle name="Normal 3 3 4 6 4" xfId="7250"/>
    <cellStyle name="Normal 3 3 4 6 4 2" xfId="14970"/>
    <cellStyle name="Normal 3 3 4 6 5" xfId="9180"/>
    <cellStyle name="Normal 3 3 4 7" xfId="2336"/>
    <cellStyle name="Normal 3 3 4 7 2" xfId="10146"/>
    <cellStyle name="Normal 3 3 4 8" xfId="4356"/>
    <cellStyle name="Normal 3 3 4 8 2" xfId="12076"/>
    <cellStyle name="Normal 3 3 4 9" xfId="6286"/>
    <cellStyle name="Normal 3 3 4 9 2" xfId="14006"/>
    <cellStyle name="Normal 3 3 5" xfId="353"/>
    <cellStyle name="Normal 3 3 5 2" xfId="513"/>
    <cellStyle name="Normal 3 3 5 2 2" xfId="1061"/>
    <cellStyle name="Normal 3 3 5 2 2 2" xfId="2049"/>
    <cellStyle name="Normal 3 3 5 2 2 2 2" xfId="3982"/>
    <cellStyle name="Normal 3 3 5 2 2 2 2 2" xfId="11792"/>
    <cellStyle name="Normal 3 3 5 2 2 2 3" xfId="6002"/>
    <cellStyle name="Normal 3 3 5 2 2 2 3 2" xfId="13722"/>
    <cellStyle name="Normal 3 3 5 2 2 2 4" xfId="7932"/>
    <cellStyle name="Normal 3 3 5 2 2 2 4 2" xfId="15652"/>
    <cellStyle name="Normal 3 3 5 2 2 2 5" xfId="9862"/>
    <cellStyle name="Normal 3 3 5 2 2 3" xfId="3018"/>
    <cellStyle name="Normal 3 3 5 2 2 3 2" xfId="10828"/>
    <cellStyle name="Normal 3 3 5 2 2 4" xfId="5038"/>
    <cellStyle name="Normal 3 3 5 2 2 4 2" xfId="12758"/>
    <cellStyle name="Normal 3 3 5 2 2 5" xfId="6968"/>
    <cellStyle name="Normal 3 3 5 2 2 5 2" xfId="14688"/>
    <cellStyle name="Normal 3 3 5 2 2 6" xfId="8898"/>
    <cellStyle name="Normal 3 3 5 2 3" xfId="1567"/>
    <cellStyle name="Normal 3 3 5 2 3 2" xfId="3500"/>
    <cellStyle name="Normal 3 3 5 2 3 2 2" xfId="11310"/>
    <cellStyle name="Normal 3 3 5 2 3 3" xfId="5520"/>
    <cellStyle name="Normal 3 3 5 2 3 3 2" xfId="13240"/>
    <cellStyle name="Normal 3 3 5 2 3 4" xfId="7450"/>
    <cellStyle name="Normal 3 3 5 2 3 4 2" xfId="15170"/>
    <cellStyle name="Normal 3 3 5 2 3 5" xfId="9380"/>
    <cellStyle name="Normal 3 3 5 2 4" xfId="2536"/>
    <cellStyle name="Normal 3 3 5 2 4 2" xfId="10346"/>
    <cellStyle name="Normal 3 3 5 2 5" xfId="4556"/>
    <cellStyle name="Normal 3 3 5 2 5 2" xfId="12276"/>
    <cellStyle name="Normal 3 3 5 2 6" xfId="6486"/>
    <cellStyle name="Normal 3 3 5 2 6 2" xfId="14206"/>
    <cellStyle name="Normal 3 3 5 2 7" xfId="8416"/>
    <cellStyle name="Normal 3 3 5 3" xfId="675"/>
    <cellStyle name="Normal 3 3 5 3 2" xfId="1222"/>
    <cellStyle name="Normal 3 3 5 3 2 2" xfId="2209"/>
    <cellStyle name="Normal 3 3 5 3 2 2 2" xfId="4142"/>
    <cellStyle name="Normal 3 3 5 3 2 2 2 2" xfId="11952"/>
    <cellStyle name="Normal 3 3 5 3 2 2 3" xfId="6162"/>
    <cellStyle name="Normal 3 3 5 3 2 2 3 2" xfId="13882"/>
    <cellStyle name="Normal 3 3 5 3 2 2 4" xfId="8092"/>
    <cellStyle name="Normal 3 3 5 3 2 2 4 2" xfId="15812"/>
    <cellStyle name="Normal 3 3 5 3 2 2 5" xfId="10022"/>
    <cellStyle name="Normal 3 3 5 3 2 3" xfId="3179"/>
    <cellStyle name="Normal 3 3 5 3 2 3 2" xfId="10989"/>
    <cellStyle name="Normal 3 3 5 3 2 4" xfId="5199"/>
    <cellStyle name="Normal 3 3 5 3 2 4 2" xfId="12919"/>
    <cellStyle name="Normal 3 3 5 3 2 5" xfId="7129"/>
    <cellStyle name="Normal 3 3 5 3 2 5 2" xfId="14849"/>
    <cellStyle name="Normal 3 3 5 3 2 6" xfId="9059"/>
    <cellStyle name="Normal 3 3 5 3 3" xfId="1728"/>
    <cellStyle name="Normal 3 3 5 3 3 2" xfId="3661"/>
    <cellStyle name="Normal 3 3 5 3 3 2 2" xfId="11471"/>
    <cellStyle name="Normal 3 3 5 3 3 3" xfId="5681"/>
    <cellStyle name="Normal 3 3 5 3 3 3 2" xfId="13401"/>
    <cellStyle name="Normal 3 3 5 3 3 4" xfId="7611"/>
    <cellStyle name="Normal 3 3 5 3 3 4 2" xfId="15331"/>
    <cellStyle name="Normal 3 3 5 3 3 5" xfId="9541"/>
    <cellStyle name="Normal 3 3 5 3 4" xfId="2697"/>
    <cellStyle name="Normal 3 3 5 3 4 2" xfId="10507"/>
    <cellStyle name="Normal 3 3 5 3 5" xfId="4717"/>
    <cellStyle name="Normal 3 3 5 3 5 2" xfId="12437"/>
    <cellStyle name="Normal 3 3 5 3 6" xfId="6647"/>
    <cellStyle name="Normal 3 3 5 3 6 2" xfId="14367"/>
    <cellStyle name="Normal 3 3 5 3 7" xfId="8577"/>
    <cellStyle name="Normal 3 3 5 4" xfId="901"/>
    <cellStyle name="Normal 3 3 5 4 2" xfId="1889"/>
    <cellStyle name="Normal 3 3 5 4 2 2" xfId="3822"/>
    <cellStyle name="Normal 3 3 5 4 2 2 2" xfId="11632"/>
    <cellStyle name="Normal 3 3 5 4 2 3" xfId="5842"/>
    <cellStyle name="Normal 3 3 5 4 2 3 2" xfId="13562"/>
    <cellStyle name="Normal 3 3 5 4 2 4" xfId="7772"/>
    <cellStyle name="Normal 3 3 5 4 2 4 2" xfId="15492"/>
    <cellStyle name="Normal 3 3 5 4 2 5" xfId="9702"/>
    <cellStyle name="Normal 3 3 5 4 3" xfId="2858"/>
    <cellStyle name="Normal 3 3 5 4 3 2" xfId="10668"/>
    <cellStyle name="Normal 3 3 5 4 4" xfId="4878"/>
    <cellStyle name="Normal 3 3 5 4 4 2" xfId="12598"/>
    <cellStyle name="Normal 3 3 5 4 5" xfId="6808"/>
    <cellStyle name="Normal 3 3 5 4 5 2" xfId="14528"/>
    <cellStyle name="Normal 3 3 5 4 6" xfId="8738"/>
    <cellStyle name="Normal 3 3 5 5" xfId="1407"/>
    <cellStyle name="Normal 3 3 5 5 2" xfId="3340"/>
    <cellStyle name="Normal 3 3 5 5 2 2" xfId="11150"/>
    <cellStyle name="Normal 3 3 5 5 3" xfId="5360"/>
    <cellStyle name="Normal 3 3 5 5 3 2" xfId="13080"/>
    <cellStyle name="Normal 3 3 5 5 4" xfId="7290"/>
    <cellStyle name="Normal 3 3 5 5 4 2" xfId="15010"/>
    <cellStyle name="Normal 3 3 5 5 5" xfId="9220"/>
    <cellStyle name="Normal 3 3 5 6" xfId="2376"/>
    <cellStyle name="Normal 3 3 5 6 2" xfId="10186"/>
    <cellStyle name="Normal 3 3 5 7" xfId="4396"/>
    <cellStyle name="Normal 3 3 5 7 2" xfId="12116"/>
    <cellStyle name="Normal 3 3 5 8" xfId="6326"/>
    <cellStyle name="Normal 3 3 5 8 2" xfId="14046"/>
    <cellStyle name="Normal 3 3 5 9" xfId="8256"/>
    <cellStyle name="Normal 3 3 6" xfId="433"/>
    <cellStyle name="Normal 3 3 6 2" xfId="981"/>
    <cellStyle name="Normal 3 3 6 2 2" xfId="1969"/>
    <cellStyle name="Normal 3 3 6 2 2 2" xfId="3902"/>
    <cellStyle name="Normal 3 3 6 2 2 2 2" xfId="11712"/>
    <cellStyle name="Normal 3 3 6 2 2 3" xfId="5922"/>
    <cellStyle name="Normal 3 3 6 2 2 3 2" xfId="13642"/>
    <cellStyle name="Normal 3 3 6 2 2 4" xfId="7852"/>
    <cellStyle name="Normal 3 3 6 2 2 4 2" xfId="15572"/>
    <cellStyle name="Normal 3 3 6 2 2 5" xfId="9782"/>
    <cellStyle name="Normal 3 3 6 2 3" xfId="2938"/>
    <cellStyle name="Normal 3 3 6 2 3 2" xfId="10748"/>
    <cellStyle name="Normal 3 3 6 2 4" xfId="4958"/>
    <cellStyle name="Normal 3 3 6 2 4 2" xfId="12678"/>
    <cellStyle name="Normal 3 3 6 2 5" xfId="6888"/>
    <cellStyle name="Normal 3 3 6 2 5 2" xfId="14608"/>
    <cellStyle name="Normal 3 3 6 2 6" xfId="8818"/>
    <cellStyle name="Normal 3 3 6 3" xfId="1487"/>
    <cellStyle name="Normal 3 3 6 3 2" xfId="3420"/>
    <cellStyle name="Normal 3 3 6 3 2 2" xfId="11230"/>
    <cellStyle name="Normal 3 3 6 3 3" xfId="5440"/>
    <cellStyle name="Normal 3 3 6 3 3 2" xfId="13160"/>
    <cellStyle name="Normal 3 3 6 3 4" xfId="7370"/>
    <cellStyle name="Normal 3 3 6 3 4 2" xfId="15090"/>
    <cellStyle name="Normal 3 3 6 3 5" xfId="9300"/>
    <cellStyle name="Normal 3 3 6 4" xfId="2456"/>
    <cellStyle name="Normal 3 3 6 4 2" xfId="10266"/>
    <cellStyle name="Normal 3 3 6 5" xfId="4476"/>
    <cellStyle name="Normal 3 3 6 5 2" xfId="12196"/>
    <cellStyle name="Normal 3 3 6 6" xfId="6406"/>
    <cellStyle name="Normal 3 3 6 6 2" xfId="14126"/>
    <cellStyle name="Normal 3 3 6 7" xfId="8336"/>
    <cellStyle name="Normal 3 3 7" xfId="595"/>
    <cellStyle name="Normal 3 3 7 2" xfId="1142"/>
    <cellStyle name="Normal 3 3 7 2 2" xfId="2129"/>
    <cellStyle name="Normal 3 3 7 2 2 2" xfId="4062"/>
    <cellStyle name="Normal 3 3 7 2 2 2 2" xfId="11872"/>
    <cellStyle name="Normal 3 3 7 2 2 3" xfId="6082"/>
    <cellStyle name="Normal 3 3 7 2 2 3 2" xfId="13802"/>
    <cellStyle name="Normal 3 3 7 2 2 4" xfId="8012"/>
    <cellStyle name="Normal 3 3 7 2 2 4 2" xfId="15732"/>
    <cellStyle name="Normal 3 3 7 2 2 5" xfId="9942"/>
    <cellStyle name="Normal 3 3 7 2 3" xfId="3099"/>
    <cellStyle name="Normal 3 3 7 2 3 2" xfId="10909"/>
    <cellStyle name="Normal 3 3 7 2 4" xfId="5119"/>
    <cellStyle name="Normal 3 3 7 2 4 2" xfId="12839"/>
    <cellStyle name="Normal 3 3 7 2 5" xfId="7049"/>
    <cellStyle name="Normal 3 3 7 2 5 2" xfId="14769"/>
    <cellStyle name="Normal 3 3 7 2 6" xfId="8979"/>
    <cellStyle name="Normal 3 3 7 3" xfId="1648"/>
    <cellStyle name="Normal 3 3 7 3 2" xfId="3581"/>
    <cellStyle name="Normal 3 3 7 3 2 2" xfId="11391"/>
    <cellStyle name="Normal 3 3 7 3 3" xfId="5601"/>
    <cellStyle name="Normal 3 3 7 3 3 2" xfId="13321"/>
    <cellStyle name="Normal 3 3 7 3 4" xfId="7531"/>
    <cellStyle name="Normal 3 3 7 3 4 2" xfId="15251"/>
    <cellStyle name="Normal 3 3 7 3 5" xfId="9461"/>
    <cellStyle name="Normal 3 3 7 4" xfId="2617"/>
    <cellStyle name="Normal 3 3 7 4 2" xfId="10427"/>
    <cellStyle name="Normal 3 3 7 5" xfId="4637"/>
    <cellStyle name="Normal 3 3 7 5 2" xfId="12357"/>
    <cellStyle name="Normal 3 3 7 6" xfId="6567"/>
    <cellStyle name="Normal 3 3 7 6 2" xfId="14287"/>
    <cellStyle name="Normal 3 3 7 7" xfId="8497"/>
    <cellStyle name="Normal 3 3 8" xfId="807"/>
    <cellStyle name="Normal 3 3 8 2" xfId="1809"/>
    <cellStyle name="Normal 3 3 8 2 2" xfId="3742"/>
    <cellStyle name="Normal 3 3 8 2 2 2" xfId="11552"/>
    <cellStyle name="Normal 3 3 8 2 3" xfId="5762"/>
    <cellStyle name="Normal 3 3 8 2 3 2" xfId="13482"/>
    <cellStyle name="Normal 3 3 8 2 4" xfId="7692"/>
    <cellStyle name="Normal 3 3 8 2 4 2" xfId="15412"/>
    <cellStyle name="Normal 3 3 8 2 5" xfId="9622"/>
    <cellStyle name="Normal 3 3 8 3" xfId="2778"/>
    <cellStyle name="Normal 3 3 8 3 2" xfId="10588"/>
    <cellStyle name="Normal 3 3 8 4" xfId="4798"/>
    <cellStyle name="Normal 3 3 8 4 2" xfId="12518"/>
    <cellStyle name="Normal 3 3 8 5" xfId="6728"/>
    <cellStyle name="Normal 3 3 8 5 2" xfId="14448"/>
    <cellStyle name="Normal 3 3 8 6" xfId="8658"/>
    <cellStyle name="Normal 3 3 9" xfId="1327"/>
    <cellStyle name="Normal 3 3 9 2" xfId="3260"/>
    <cellStyle name="Normal 3 3 9 2 2" xfId="11070"/>
    <cellStyle name="Normal 3 3 9 3" xfId="5280"/>
    <cellStyle name="Normal 3 3 9 3 2" xfId="13000"/>
    <cellStyle name="Normal 3 3 9 4" xfId="7210"/>
    <cellStyle name="Normal 3 3 9 4 2" xfId="14930"/>
    <cellStyle name="Normal 3 3 9 5" xfId="9140"/>
    <cellStyle name="Normal 3 4" xfId="165"/>
    <cellStyle name="Normal 3 5" xfId="133"/>
    <cellStyle name="Normal 3 6" xfId="4217"/>
    <cellStyle name="Normal 3 6 2" xfId="4231"/>
    <cellStyle name="Normal 3 6 2 2" xfId="4294"/>
    <cellStyle name="Normal 3 6 3" xfId="4232"/>
    <cellStyle name="Normal 3 6 3 2" xfId="4233"/>
    <cellStyle name="Normal 3 6 3 2 2" xfId="4295"/>
    <cellStyle name="Normal 3 6 3 3" xfId="4235"/>
    <cellStyle name="Normal 3 6 3 3 2" xfId="4296"/>
    <cellStyle name="Normal 3 6 3 4" xfId="4234"/>
    <cellStyle name="Normal 3 6 3 4 2" xfId="4237"/>
    <cellStyle name="Normal 3 6 3 4 2 2" xfId="4238"/>
    <cellStyle name="Normal 3 6 3 4 2 2 2" xfId="4298"/>
    <cellStyle name="Normal 3 6 3 4 2 3" xfId="4248"/>
    <cellStyle name="Normal 3 6 3 4 2 3 2" xfId="4245"/>
    <cellStyle name="Normal 3 6 3 4 2 3 2 2" xfId="4299"/>
    <cellStyle name="Normal 3 6 3 4 2 3 3" xfId="15891"/>
    <cellStyle name="Normal 3 6 3 4 2 3 3 2" xfId="16030"/>
    <cellStyle name="Normal 3 6 3 4 2 3 3 3" xfId="15979"/>
    <cellStyle name="Normal 3 6 3 4 2 3 3 3 2" xfId="16322"/>
    <cellStyle name="Normal 3 6 3 4 2 3 3 3 3" xfId="16353"/>
    <cellStyle name="Normal 3 6 3 4 2 3 3 3 3 2" xfId="16366"/>
    <cellStyle name="Normal 3 6 3 4 2 3 3 3 4" xfId="16823"/>
    <cellStyle name="Normal 3 6 3 4 2 3 3 3 4 2" xfId="16825"/>
    <cellStyle name="Normal 3 6 3 4 2 3 3 4" xfId="16139"/>
    <cellStyle name="Normal 3 6 3 4 2 3 3 4 2" xfId="16330"/>
    <cellStyle name="Normal 3 6 3 4 2 3 3 4 3" xfId="16361"/>
    <cellStyle name="Normal 3 6 3 4 2 3 3 4 3 2" xfId="16374"/>
    <cellStyle name="Normal 3 6 3 4 2 3 3 4 4" xfId="16789"/>
    <cellStyle name="Normal 3 6 3 4 2 3 3 4 4 2" xfId="16814"/>
    <cellStyle name="Normal 3 6 3 4 2 3 4" xfId="15937"/>
    <cellStyle name="Normal 3 6 3 4 2 3 4 2" xfId="16317"/>
    <cellStyle name="Normal 3 6 3 4 2 3 4 3" xfId="16348"/>
    <cellStyle name="Normal 3 6 3 4 2 3 4 3 2" xfId="16340"/>
    <cellStyle name="Normal 3 6 3 4 2 3 4 4" xfId="16821"/>
    <cellStyle name="Normal 3 6 3 4 2 3 4 4 2" xfId="16807"/>
    <cellStyle name="Normal 3 6 3 4 2 3 5" xfId="16794"/>
    <cellStyle name="Normal 3 6 3 4 2 3 5 2" xfId="16799"/>
    <cellStyle name="Normal 3 6 3 4 2 4" xfId="15889"/>
    <cellStyle name="Normal 3 6 3 4 2 4 2" xfId="16028"/>
    <cellStyle name="Normal 3 6 3 4 2 4 3" xfId="15977"/>
    <cellStyle name="Normal 3 6 3 4 2 4 3 2" xfId="16320"/>
    <cellStyle name="Normal 3 6 3 4 2 4 3 3" xfId="16351"/>
    <cellStyle name="Normal 3 6 3 4 2 4 3 3 2" xfId="16364"/>
    <cellStyle name="Normal 3 6 3 4 2 4 3 4" xfId="16781"/>
    <cellStyle name="Normal 3 6 3 4 2 4 3 4 2" xfId="18334"/>
    <cellStyle name="Normal 3 6 3 4 2 4 4" xfId="16137"/>
    <cellStyle name="Normal 3 6 3 4 2 4 4 2" xfId="16328"/>
    <cellStyle name="Normal 3 6 3 4 2 4 4 3" xfId="16359"/>
    <cellStyle name="Normal 3 6 3 4 2 4 4 3 2" xfId="16372"/>
    <cellStyle name="Normal 3 6 3 4 2 4 4 4" xfId="16804"/>
    <cellStyle name="Normal 3 6 3 4 2 4 4 4 2" xfId="16838"/>
    <cellStyle name="Normal 3 6 3 4 2 5" xfId="15935"/>
    <cellStyle name="Normal 3 6 3 4 2 5 2" xfId="16315"/>
    <cellStyle name="Normal 3 6 3 4 2 5 3" xfId="16346"/>
    <cellStyle name="Normal 3 6 3 4 2 5 3 2" xfId="16336"/>
    <cellStyle name="Normal 3 6 3 4 2 5 4" xfId="16809"/>
    <cellStyle name="Normal 3 6 3 4 2 5 4 2" xfId="16841"/>
    <cellStyle name="Normal 3 6 3 4 2 6" xfId="16831"/>
    <cellStyle name="Normal 3 6 3 4 2 6 2" xfId="16842"/>
    <cellStyle name="Normal 3 6 3 4 3" xfId="4236"/>
    <cellStyle name="Normal 3 6 3 4 3 2" xfId="4297"/>
    <cellStyle name="Normal 3 6 3 4 4" xfId="4247"/>
    <cellStyle name="Normal 3 6 3 4 4 2" xfId="4246"/>
    <cellStyle name="Normal 3 6 3 4 4 2 2" xfId="4300"/>
    <cellStyle name="Normal 3 6 3 4 4 3" xfId="15890"/>
    <cellStyle name="Normal 3 6 3 4 4 3 2" xfId="16029"/>
    <cellStyle name="Normal 3 6 3 4 4 3 3" xfId="15978"/>
    <cellStyle name="Normal 3 6 3 4 4 3 3 2" xfId="16321"/>
    <cellStyle name="Normal 3 6 3 4 4 3 3 3" xfId="16352"/>
    <cellStyle name="Normal 3 6 3 4 4 3 3 3 2" xfId="16365"/>
    <cellStyle name="Normal 3 6 3 4 4 3 3 4" xfId="16845"/>
    <cellStyle name="Normal 3 6 3 4 4 3 3 4 2" xfId="16792"/>
    <cellStyle name="Normal 3 6 3 4 4 3 4" xfId="16138"/>
    <cellStyle name="Normal 3 6 3 4 4 3 4 2" xfId="16329"/>
    <cellStyle name="Normal 3 6 3 4 4 3 4 3" xfId="16360"/>
    <cellStyle name="Normal 3 6 3 4 4 3 4 3 2" xfId="16373"/>
    <cellStyle name="Normal 3 6 3 4 4 3 4 4" xfId="16810"/>
    <cellStyle name="Normal 3 6 3 4 4 3 4 4 2" xfId="16839"/>
    <cellStyle name="Normal 3 6 3 4 4 4" xfId="15936"/>
    <cellStyle name="Normal 3 6 3 4 4 4 2" xfId="16316"/>
    <cellStyle name="Normal 3 6 3 4 4 4 3" xfId="16347"/>
    <cellStyle name="Normal 3 6 3 4 4 4 3 2" xfId="16341"/>
    <cellStyle name="Normal 3 6 3 4 4 4 4" xfId="16835"/>
    <cellStyle name="Normal 3 6 3 4 4 4 4 2" xfId="16811"/>
    <cellStyle name="Normal 3 6 3 4 4 5" xfId="16816"/>
    <cellStyle name="Normal 3 6 3 4 4 5 2" xfId="18336"/>
    <cellStyle name="Normal 3 6 3 4 5" xfId="15888"/>
    <cellStyle name="Normal 3 6 3 4 5 2" xfId="16027"/>
    <cellStyle name="Normal 3 6 3 4 5 3" xfId="15976"/>
    <cellStyle name="Normal 3 6 3 4 5 3 2" xfId="16319"/>
    <cellStyle name="Normal 3 6 3 4 5 3 3" xfId="16350"/>
    <cellStyle name="Normal 3 6 3 4 5 3 3 2" xfId="16334"/>
    <cellStyle name="Normal 3 6 3 4 5 3 4" xfId="16786"/>
    <cellStyle name="Normal 3 6 3 4 5 3 4 2" xfId="16824"/>
    <cellStyle name="Normal 3 6 3 4 5 4" xfId="16136"/>
    <cellStyle name="Normal 3 6 3 4 5 4 2" xfId="16327"/>
    <cellStyle name="Normal 3 6 3 4 5 4 3" xfId="16358"/>
    <cellStyle name="Normal 3 6 3 4 5 4 3 2" xfId="16371"/>
    <cellStyle name="Normal 3 6 3 4 5 4 4" xfId="16843"/>
    <cellStyle name="Normal 3 6 3 4 5 4 4 2" xfId="16827"/>
    <cellStyle name="Normal 3 6 3 4 6" xfId="15934"/>
    <cellStyle name="Normal 3 6 3 4 6 2" xfId="16314"/>
    <cellStyle name="Normal 3 6 3 4 6 3" xfId="16345"/>
    <cellStyle name="Normal 3 6 3 4 6 3 2" xfId="16335"/>
    <cellStyle name="Normal 3 6 3 4 6 4" xfId="16813"/>
    <cellStyle name="Normal 3 6 3 4 6 4 2" xfId="16790"/>
    <cellStyle name="Normal 3 6 3 4 7" xfId="16840"/>
    <cellStyle name="Normal 3 6 3 4 7 2" xfId="16826"/>
    <cellStyle name="Normal 3 6 4" xfId="15887"/>
    <cellStyle name="Normal 3 6 4 2" xfId="16026"/>
    <cellStyle name="Normal 3 6 4 3" xfId="15975"/>
    <cellStyle name="Normal 3 6 4 3 2" xfId="16318"/>
    <cellStyle name="Normal 3 6 4 3 3" xfId="16349"/>
    <cellStyle name="Normal 3 6 4 3 3 2" xfId="16339"/>
    <cellStyle name="Normal 3 6 4 3 4" xfId="16791"/>
    <cellStyle name="Normal 3 6 4 3 4 2" xfId="16806"/>
    <cellStyle name="Normal 3 6 4 4" xfId="16135"/>
    <cellStyle name="Normal 3 6 4 4 2" xfId="16326"/>
    <cellStyle name="Normal 3 6 4 4 3" xfId="16357"/>
    <cellStyle name="Normal 3 6 4 4 3 2" xfId="16370"/>
    <cellStyle name="Normal 3 6 4 4 4" xfId="16798"/>
    <cellStyle name="Normal 3 6 4 4 4 2" xfId="16834"/>
    <cellStyle name="Normal 3 6 5" xfId="15933"/>
    <cellStyle name="Normal 3 6 5 2" xfId="16313"/>
    <cellStyle name="Normal 3 6 5 3" xfId="16344"/>
    <cellStyle name="Normal 3 6 5 3 2" xfId="16333"/>
    <cellStyle name="Normal 3 6 5 4" xfId="16846"/>
    <cellStyle name="Normal 3 6 5 4 2" xfId="16788"/>
    <cellStyle name="Normal 3 6 6" xfId="16829"/>
    <cellStyle name="Normal 3 6 6 2" xfId="16801"/>
    <cellStyle name="Normal 3 7" xfId="4255"/>
    <cellStyle name="Normal 3 7 2" xfId="4264"/>
    <cellStyle name="Normal 3 7 2 2" xfId="4302"/>
    <cellStyle name="Normal 30" xfId="8167"/>
    <cellStyle name="Normal 30 2" xfId="15920"/>
    <cellStyle name="Normal 30 2 2" xfId="16066"/>
    <cellStyle name="Normal 30 2 3" xfId="16021"/>
    <cellStyle name="Normal 30 3" xfId="15974"/>
    <cellStyle name="Normal 31" xfId="15923"/>
    <cellStyle name="Normal 31 2" xfId="15924"/>
    <cellStyle name="Normal 31 3" xfId="16025"/>
    <cellStyle name="Normal 32" xfId="15909"/>
    <cellStyle name="Normal 33" xfId="15905"/>
    <cellStyle name="Normal 34" xfId="34723"/>
    <cellStyle name="Normal 35" xfId="15925"/>
    <cellStyle name="Normal 39" xfId="15926"/>
    <cellStyle name="Normal 4" xfId="43"/>
    <cellStyle name="Normal 4 2" xfId="166"/>
    <cellStyle name="Normal 4 2 2" xfId="234"/>
    <cellStyle name="Normal 4 2 2 2" xfId="4228"/>
    <cellStyle name="Normal 4 2 2 2 2" xfId="4291"/>
    <cellStyle name="Normal 4 2 2 3" xfId="4278"/>
    <cellStyle name="Normal 4 2 3" xfId="4223"/>
    <cellStyle name="Normal 4 2 3 2" xfId="4286"/>
    <cellStyle name="Normal 4 2 4" xfId="4273"/>
    <cellStyle name="Normal 4 2 5" xfId="34731"/>
    <cellStyle name="Normal 4 3" xfId="167"/>
    <cellStyle name="Normal 4 3 2" xfId="4224"/>
    <cellStyle name="Normal 4 3 2 2" xfId="4287"/>
    <cellStyle name="Normal 4 3 3" xfId="4274"/>
    <cellStyle name="Normal 4 4" xfId="4218"/>
    <cellStyle name="Normal 4 4 2" xfId="4281"/>
    <cellStyle name="Normal 4 5" xfId="4268"/>
    <cellStyle name="Normal 4 6" xfId="34730"/>
    <cellStyle name="Normal 5" xfId="46"/>
    <cellStyle name="Normal 5 10" xfId="1322"/>
    <cellStyle name="Normal 5 10 2" xfId="3255"/>
    <cellStyle name="Normal 5 10 2 2" xfId="11065"/>
    <cellStyle name="Normal 5 10 3" xfId="5275"/>
    <cellStyle name="Normal 5 10 3 2" xfId="12995"/>
    <cellStyle name="Normal 5 10 4" xfId="7205"/>
    <cellStyle name="Normal 5 10 4 2" xfId="14925"/>
    <cellStyle name="Normal 5 10 5" xfId="9135"/>
    <cellStyle name="Normal 5 11" xfId="2292"/>
    <cellStyle name="Normal 5 11 2" xfId="10103"/>
    <cellStyle name="Normal 5 12" xfId="4241"/>
    <cellStyle name="Normal 5 12 2" xfId="12033"/>
    <cellStyle name="Normal 5 12 3" xfId="4313"/>
    <cellStyle name="Normal 5 13" xfId="6243"/>
    <cellStyle name="Normal 5 13 2" xfId="13963"/>
    <cellStyle name="Normal 5 14" xfId="8173"/>
    <cellStyle name="Normal 5 15" xfId="34732"/>
    <cellStyle name="Normal 5 2" xfId="149"/>
    <cellStyle name="Normal 5 2 10" xfId="2294"/>
    <cellStyle name="Normal 5 2 10 2" xfId="10098"/>
    <cellStyle name="Normal 5 2 11" xfId="4308"/>
    <cellStyle name="Normal 5 2 11 2" xfId="12028"/>
    <cellStyle name="Normal 5 2 12" xfId="6238"/>
    <cellStyle name="Normal 5 2 12 2" xfId="13958"/>
    <cellStyle name="Normal 5 2 13" xfId="8168"/>
    <cellStyle name="Normal 5 2 14" xfId="16015"/>
    <cellStyle name="Normal 5 2 15" xfId="34733"/>
    <cellStyle name="Normal 5 2 2" xfId="225"/>
    <cellStyle name="Normal 5 2 2 10" xfId="4323"/>
    <cellStyle name="Normal 5 2 2 10 2" xfId="12043"/>
    <cellStyle name="Normal 5 2 2 11" xfId="6253"/>
    <cellStyle name="Normal 5 2 2 11 2" xfId="13973"/>
    <cellStyle name="Normal 5 2 2 12" xfId="8183"/>
    <cellStyle name="Normal 5 2 2 2" xfId="255"/>
    <cellStyle name="Normal 5 2 2 2 10" xfId="6273"/>
    <cellStyle name="Normal 5 2 2 2 10 2" xfId="13993"/>
    <cellStyle name="Normal 5 2 2 2 11" xfId="8203"/>
    <cellStyle name="Normal 5 2 2 2 2" xfId="340"/>
    <cellStyle name="Normal 5 2 2 2 2 10" xfId="8243"/>
    <cellStyle name="Normal 5 2 2 2 2 2" xfId="420"/>
    <cellStyle name="Normal 5 2 2 2 2 2 2" xfId="580"/>
    <cellStyle name="Normal 5 2 2 2 2 2 2 2" xfId="1128"/>
    <cellStyle name="Normal 5 2 2 2 2 2 2 2 2" xfId="2116"/>
    <cellStyle name="Normal 5 2 2 2 2 2 2 2 2 2" xfId="4049"/>
    <cellStyle name="Normal 5 2 2 2 2 2 2 2 2 2 2" xfId="11859"/>
    <cellStyle name="Normal 5 2 2 2 2 2 2 2 2 3" xfId="6069"/>
    <cellStyle name="Normal 5 2 2 2 2 2 2 2 2 3 2" xfId="13789"/>
    <cellStyle name="Normal 5 2 2 2 2 2 2 2 2 4" xfId="7999"/>
    <cellStyle name="Normal 5 2 2 2 2 2 2 2 2 4 2" xfId="15719"/>
    <cellStyle name="Normal 5 2 2 2 2 2 2 2 2 5" xfId="9929"/>
    <cellStyle name="Normal 5 2 2 2 2 2 2 2 3" xfId="3085"/>
    <cellStyle name="Normal 5 2 2 2 2 2 2 2 3 2" xfId="10895"/>
    <cellStyle name="Normal 5 2 2 2 2 2 2 2 4" xfId="5105"/>
    <cellStyle name="Normal 5 2 2 2 2 2 2 2 4 2" xfId="12825"/>
    <cellStyle name="Normal 5 2 2 2 2 2 2 2 5" xfId="7035"/>
    <cellStyle name="Normal 5 2 2 2 2 2 2 2 5 2" xfId="14755"/>
    <cellStyle name="Normal 5 2 2 2 2 2 2 2 6" xfId="8965"/>
    <cellStyle name="Normal 5 2 2 2 2 2 2 3" xfId="1634"/>
    <cellStyle name="Normal 5 2 2 2 2 2 2 3 2" xfId="3567"/>
    <cellStyle name="Normal 5 2 2 2 2 2 2 3 2 2" xfId="11377"/>
    <cellStyle name="Normal 5 2 2 2 2 2 2 3 3" xfId="5587"/>
    <cellStyle name="Normal 5 2 2 2 2 2 2 3 3 2" xfId="13307"/>
    <cellStyle name="Normal 5 2 2 2 2 2 2 3 4" xfId="7517"/>
    <cellStyle name="Normal 5 2 2 2 2 2 2 3 4 2" xfId="15237"/>
    <cellStyle name="Normal 5 2 2 2 2 2 2 3 5" xfId="9447"/>
    <cellStyle name="Normal 5 2 2 2 2 2 2 4" xfId="2603"/>
    <cellStyle name="Normal 5 2 2 2 2 2 2 4 2" xfId="10413"/>
    <cellStyle name="Normal 5 2 2 2 2 2 2 5" xfId="4623"/>
    <cellStyle name="Normal 5 2 2 2 2 2 2 5 2" xfId="12343"/>
    <cellStyle name="Normal 5 2 2 2 2 2 2 6" xfId="6553"/>
    <cellStyle name="Normal 5 2 2 2 2 2 2 6 2" xfId="14273"/>
    <cellStyle name="Normal 5 2 2 2 2 2 2 7" xfId="8483"/>
    <cellStyle name="Normal 5 2 2 2 2 2 3" xfId="742"/>
    <cellStyle name="Normal 5 2 2 2 2 2 3 2" xfId="1289"/>
    <cellStyle name="Normal 5 2 2 2 2 2 3 2 2" xfId="2276"/>
    <cellStyle name="Normal 5 2 2 2 2 2 3 2 2 2" xfId="4209"/>
    <cellStyle name="Normal 5 2 2 2 2 2 3 2 2 2 2" xfId="12019"/>
    <cellStyle name="Normal 5 2 2 2 2 2 3 2 2 3" xfId="6229"/>
    <cellStyle name="Normal 5 2 2 2 2 2 3 2 2 3 2" xfId="13949"/>
    <cellStyle name="Normal 5 2 2 2 2 2 3 2 2 4" xfId="8159"/>
    <cellStyle name="Normal 5 2 2 2 2 2 3 2 2 4 2" xfId="15879"/>
    <cellStyle name="Normal 5 2 2 2 2 2 3 2 2 5" xfId="10089"/>
    <cellStyle name="Normal 5 2 2 2 2 2 3 2 3" xfId="3246"/>
    <cellStyle name="Normal 5 2 2 2 2 2 3 2 3 2" xfId="11056"/>
    <cellStyle name="Normal 5 2 2 2 2 2 3 2 4" xfId="5266"/>
    <cellStyle name="Normal 5 2 2 2 2 2 3 2 4 2" xfId="12986"/>
    <cellStyle name="Normal 5 2 2 2 2 2 3 2 5" xfId="7196"/>
    <cellStyle name="Normal 5 2 2 2 2 2 3 2 5 2" xfId="14916"/>
    <cellStyle name="Normal 5 2 2 2 2 2 3 2 6" xfId="9126"/>
    <cellStyle name="Normal 5 2 2 2 2 2 3 3" xfId="1795"/>
    <cellStyle name="Normal 5 2 2 2 2 2 3 3 2" xfId="3728"/>
    <cellStyle name="Normal 5 2 2 2 2 2 3 3 2 2" xfId="11538"/>
    <cellStyle name="Normal 5 2 2 2 2 2 3 3 3" xfId="5748"/>
    <cellStyle name="Normal 5 2 2 2 2 2 3 3 3 2" xfId="13468"/>
    <cellStyle name="Normal 5 2 2 2 2 2 3 3 4" xfId="7678"/>
    <cellStyle name="Normal 5 2 2 2 2 2 3 3 4 2" xfId="15398"/>
    <cellStyle name="Normal 5 2 2 2 2 2 3 3 5" xfId="9608"/>
    <cellStyle name="Normal 5 2 2 2 2 2 3 4" xfId="2764"/>
    <cellStyle name="Normal 5 2 2 2 2 2 3 4 2" xfId="10574"/>
    <cellStyle name="Normal 5 2 2 2 2 2 3 5" xfId="4784"/>
    <cellStyle name="Normal 5 2 2 2 2 2 3 5 2" xfId="12504"/>
    <cellStyle name="Normal 5 2 2 2 2 2 3 6" xfId="6714"/>
    <cellStyle name="Normal 5 2 2 2 2 2 3 6 2" xfId="14434"/>
    <cellStyle name="Normal 5 2 2 2 2 2 3 7" xfId="8644"/>
    <cellStyle name="Normal 5 2 2 2 2 2 4" xfId="968"/>
    <cellStyle name="Normal 5 2 2 2 2 2 4 2" xfId="1956"/>
    <cellStyle name="Normal 5 2 2 2 2 2 4 2 2" xfId="3889"/>
    <cellStyle name="Normal 5 2 2 2 2 2 4 2 2 2" xfId="11699"/>
    <cellStyle name="Normal 5 2 2 2 2 2 4 2 3" xfId="5909"/>
    <cellStyle name="Normal 5 2 2 2 2 2 4 2 3 2" xfId="13629"/>
    <cellStyle name="Normal 5 2 2 2 2 2 4 2 4" xfId="7839"/>
    <cellStyle name="Normal 5 2 2 2 2 2 4 2 4 2" xfId="15559"/>
    <cellStyle name="Normal 5 2 2 2 2 2 4 2 5" xfId="9769"/>
    <cellStyle name="Normal 5 2 2 2 2 2 4 3" xfId="2925"/>
    <cellStyle name="Normal 5 2 2 2 2 2 4 3 2" xfId="10735"/>
    <cellStyle name="Normal 5 2 2 2 2 2 4 4" xfId="4945"/>
    <cellStyle name="Normal 5 2 2 2 2 2 4 4 2" xfId="12665"/>
    <cellStyle name="Normal 5 2 2 2 2 2 4 5" xfId="6875"/>
    <cellStyle name="Normal 5 2 2 2 2 2 4 5 2" xfId="14595"/>
    <cellStyle name="Normal 5 2 2 2 2 2 4 6" xfId="8805"/>
    <cellStyle name="Normal 5 2 2 2 2 2 5" xfId="1474"/>
    <cellStyle name="Normal 5 2 2 2 2 2 5 2" xfId="3407"/>
    <cellStyle name="Normal 5 2 2 2 2 2 5 2 2" xfId="11217"/>
    <cellStyle name="Normal 5 2 2 2 2 2 5 3" xfId="5427"/>
    <cellStyle name="Normal 5 2 2 2 2 2 5 3 2" xfId="13147"/>
    <cellStyle name="Normal 5 2 2 2 2 2 5 4" xfId="7357"/>
    <cellStyle name="Normal 5 2 2 2 2 2 5 4 2" xfId="15077"/>
    <cellStyle name="Normal 5 2 2 2 2 2 5 5" xfId="9287"/>
    <cellStyle name="Normal 5 2 2 2 2 2 6" xfId="2443"/>
    <cellStyle name="Normal 5 2 2 2 2 2 6 2" xfId="10253"/>
    <cellStyle name="Normal 5 2 2 2 2 2 7" xfId="4463"/>
    <cellStyle name="Normal 5 2 2 2 2 2 7 2" xfId="12183"/>
    <cellStyle name="Normal 5 2 2 2 2 2 8" xfId="6393"/>
    <cellStyle name="Normal 5 2 2 2 2 2 8 2" xfId="14113"/>
    <cellStyle name="Normal 5 2 2 2 2 2 9" xfId="8323"/>
    <cellStyle name="Normal 5 2 2 2 2 3" xfId="500"/>
    <cellStyle name="Normal 5 2 2 2 2 3 2" xfId="1048"/>
    <cellStyle name="Normal 5 2 2 2 2 3 2 2" xfId="2036"/>
    <cellStyle name="Normal 5 2 2 2 2 3 2 2 2" xfId="3969"/>
    <cellStyle name="Normal 5 2 2 2 2 3 2 2 2 2" xfId="11779"/>
    <cellStyle name="Normal 5 2 2 2 2 3 2 2 3" xfId="5989"/>
    <cellStyle name="Normal 5 2 2 2 2 3 2 2 3 2" xfId="13709"/>
    <cellStyle name="Normal 5 2 2 2 2 3 2 2 4" xfId="7919"/>
    <cellStyle name="Normal 5 2 2 2 2 3 2 2 4 2" xfId="15639"/>
    <cellStyle name="Normal 5 2 2 2 2 3 2 2 5" xfId="9849"/>
    <cellStyle name="Normal 5 2 2 2 2 3 2 3" xfId="3005"/>
    <cellStyle name="Normal 5 2 2 2 2 3 2 3 2" xfId="10815"/>
    <cellStyle name="Normal 5 2 2 2 2 3 2 4" xfId="5025"/>
    <cellStyle name="Normal 5 2 2 2 2 3 2 4 2" xfId="12745"/>
    <cellStyle name="Normal 5 2 2 2 2 3 2 5" xfId="6955"/>
    <cellStyle name="Normal 5 2 2 2 2 3 2 5 2" xfId="14675"/>
    <cellStyle name="Normal 5 2 2 2 2 3 2 6" xfId="8885"/>
    <cellStyle name="Normal 5 2 2 2 2 3 3" xfId="1554"/>
    <cellStyle name="Normal 5 2 2 2 2 3 3 2" xfId="3487"/>
    <cellStyle name="Normal 5 2 2 2 2 3 3 2 2" xfId="11297"/>
    <cellStyle name="Normal 5 2 2 2 2 3 3 3" xfId="5507"/>
    <cellStyle name="Normal 5 2 2 2 2 3 3 3 2" xfId="13227"/>
    <cellStyle name="Normal 5 2 2 2 2 3 3 4" xfId="7437"/>
    <cellStyle name="Normal 5 2 2 2 2 3 3 4 2" xfId="15157"/>
    <cellStyle name="Normal 5 2 2 2 2 3 3 5" xfId="9367"/>
    <cellStyle name="Normal 5 2 2 2 2 3 4" xfId="2523"/>
    <cellStyle name="Normal 5 2 2 2 2 3 4 2" xfId="10333"/>
    <cellStyle name="Normal 5 2 2 2 2 3 5" xfId="4543"/>
    <cellStyle name="Normal 5 2 2 2 2 3 5 2" xfId="12263"/>
    <cellStyle name="Normal 5 2 2 2 2 3 6" xfId="6473"/>
    <cellStyle name="Normal 5 2 2 2 2 3 6 2" xfId="14193"/>
    <cellStyle name="Normal 5 2 2 2 2 3 7" xfId="8403"/>
    <cellStyle name="Normal 5 2 2 2 2 4" xfId="662"/>
    <cellStyle name="Normal 5 2 2 2 2 4 2" xfId="1209"/>
    <cellStyle name="Normal 5 2 2 2 2 4 2 2" xfId="2196"/>
    <cellStyle name="Normal 5 2 2 2 2 4 2 2 2" xfId="4129"/>
    <cellStyle name="Normal 5 2 2 2 2 4 2 2 2 2" xfId="11939"/>
    <cellStyle name="Normal 5 2 2 2 2 4 2 2 3" xfId="6149"/>
    <cellStyle name="Normal 5 2 2 2 2 4 2 2 3 2" xfId="13869"/>
    <cellStyle name="Normal 5 2 2 2 2 4 2 2 4" xfId="8079"/>
    <cellStyle name="Normal 5 2 2 2 2 4 2 2 4 2" xfId="15799"/>
    <cellStyle name="Normal 5 2 2 2 2 4 2 2 5" xfId="10009"/>
    <cellStyle name="Normal 5 2 2 2 2 4 2 3" xfId="3166"/>
    <cellStyle name="Normal 5 2 2 2 2 4 2 3 2" xfId="10976"/>
    <cellStyle name="Normal 5 2 2 2 2 4 2 4" xfId="5186"/>
    <cellStyle name="Normal 5 2 2 2 2 4 2 4 2" xfId="12906"/>
    <cellStyle name="Normal 5 2 2 2 2 4 2 5" xfId="7116"/>
    <cellStyle name="Normal 5 2 2 2 2 4 2 5 2" xfId="14836"/>
    <cellStyle name="Normal 5 2 2 2 2 4 2 6" xfId="9046"/>
    <cellStyle name="Normal 5 2 2 2 2 4 3" xfId="1715"/>
    <cellStyle name="Normal 5 2 2 2 2 4 3 2" xfId="3648"/>
    <cellStyle name="Normal 5 2 2 2 2 4 3 2 2" xfId="11458"/>
    <cellStyle name="Normal 5 2 2 2 2 4 3 3" xfId="5668"/>
    <cellStyle name="Normal 5 2 2 2 2 4 3 3 2" xfId="13388"/>
    <cellStyle name="Normal 5 2 2 2 2 4 3 4" xfId="7598"/>
    <cellStyle name="Normal 5 2 2 2 2 4 3 4 2" xfId="15318"/>
    <cellStyle name="Normal 5 2 2 2 2 4 3 5" xfId="9528"/>
    <cellStyle name="Normal 5 2 2 2 2 4 4" xfId="2684"/>
    <cellStyle name="Normal 5 2 2 2 2 4 4 2" xfId="10494"/>
    <cellStyle name="Normal 5 2 2 2 2 4 5" xfId="4704"/>
    <cellStyle name="Normal 5 2 2 2 2 4 5 2" xfId="12424"/>
    <cellStyle name="Normal 5 2 2 2 2 4 6" xfId="6634"/>
    <cellStyle name="Normal 5 2 2 2 2 4 6 2" xfId="14354"/>
    <cellStyle name="Normal 5 2 2 2 2 4 7" xfId="8564"/>
    <cellStyle name="Normal 5 2 2 2 2 5" xfId="888"/>
    <cellStyle name="Normal 5 2 2 2 2 5 2" xfId="1876"/>
    <cellStyle name="Normal 5 2 2 2 2 5 2 2" xfId="3809"/>
    <cellStyle name="Normal 5 2 2 2 2 5 2 2 2" xfId="11619"/>
    <cellStyle name="Normal 5 2 2 2 2 5 2 3" xfId="5829"/>
    <cellStyle name="Normal 5 2 2 2 2 5 2 3 2" xfId="13549"/>
    <cellStyle name="Normal 5 2 2 2 2 5 2 4" xfId="7759"/>
    <cellStyle name="Normal 5 2 2 2 2 5 2 4 2" xfId="15479"/>
    <cellStyle name="Normal 5 2 2 2 2 5 2 5" xfId="9689"/>
    <cellStyle name="Normal 5 2 2 2 2 5 3" xfId="2845"/>
    <cellStyle name="Normal 5 2 2 2 2 5 3 2" xfId="10655"/>
    <cellStyle name="Normal 5 2 2 2 2 5 4" xfId="4865"/>
    <cellStyle name="Normal 5 2 2 2 2 5 4 2" xfId="12585"/>
    <cellStyle name="Normal 5 2 2 2 2 5 5" xfId="6795"/>
    <cellStyle name="Normal 5 2 2 2 2 5 5 2" xfId="14515"/>
    <cellStyle name="Normal 5 2 2 2 2 5 6" xfId="8725"/>
    <cellStyle name="Normal 5 2 2 2 2 6" xfId="1394"/>
    <cellStyle name="Normal 5 2 2 2 2 6 2" xfId="3327"/>
    <cellStyle name="Normal 5 2 2 2 2 6 2 2" xfId="11137"/>
    <cellStyle name="Normal 5 2 2 2 2 6 3" xfId="5347"/>
    <cellStyle name="Normal 5 2 2 2 2 6 3 2" xfId="13067"/>
    <cellStyle name="Normal 5 2 2 2 2 6 4" xfId="7277"/>
    <cellStyle name="Normal 5 2 2 2 2 6 4 2" xfId="14997"/>
    <cellStyle name="Normal 5 2 2 2 2 6 5" xfId="9207"/>
    <cellStyle name="Normal 5 2 2 2 2 7" xfId="2363"/>
    <cellStyle name="Normal 5 2 2 2 2 7 2" xfId="10173"/>
    <cellStyle name="Normal 5 2 2 2 2 8" xfId="4383"/>
    <cellStyle name="Normal 5 2 2 2 2 8 2" xfId="12103"/>
    <cellStyle name="Normal 5 2 2 2 2 9" xfId="6313"/>
    <cellStyle name="Normal 5 2 2 2 2 9 2" xfId="14033"/>
    <cellStyle name="Normal 5 2 2 2 3" xfId="380"/>
    <cellStyle name="Normal 5 2 2 2 3 2" xfId="540"/>
    <cellStyle name="Normal 5 2 2 2 3 2 2" xfId="1088"/>
    <cellStyle name="Normal 5 2 2 2 3 2 2 2" xfId="2076"/>
    <cellStyle name="Normal 5 2 2 2 3 2 2 2 2" xfId="4009"/>
    <cellStyle name="Normal 5 2 2 2 3 2 2 2 2 2" xfId="11819"/>
    <cellStyle name="Normal 5 2 2 2 3 2 2 2 3" xfId="6029"/>
    <cellStyle name="Normal 5 2 2 2 3 2 2 2 3 2" xfId="13749"/>
    <cellStyle name="Normal 5 2 2 2 3 2 2 2 4" xfId="7959"/>
    <cellStyle name="Normal 5 2 2 2 3 2 2 2 4 2" xfId="15679"/>
    <cellStyle name="Normal 5 2 2 2 3 2 2 2 5" xfId="9889"/>
    <cellStyle name="Normal 5 2 2 2 3 2 2 3" xfId="3045"/>
    <cellStyle name="Normal 5 2 2 2 3 2 2 3 2" xfId="10855"/>
    <cellStyle name="Normal 5 2 2 2 3 2 2 4" xfId="5065"/>
    <cellStyle name="Normal 5 2 2 2 3 2 2 4 2" xfId="12785"/>
    <cellStyle name="Normal 5 2 2 2 3 2 2 5" xfId="6995"/>
    <cellStyle name="Normal 5 2 2 2 3 2 2 5 2" xfId="14715"/>
    <cellStyle name="Normal 5 2 2 2 3 2 2 6" xfId="8925"/>
    <cellStyle name="Normal 5 2 2 2 3 2 3" xfId="1594"/>
    <cellStyle name="Normal 5 2 2 2 3 2 3 2" xfId="3527"/>
    <cellStyle name="Normal 5 2 2 2 3 2 3 2 2" xfId="11337"/>
    <cellStyle name="Normal 5 2 2 2 3 2 3 3" xfId="5547"/>
    <cellStyle name="Normal 5 2 2 2 3 2 3 3 2" xfId="13267"/>
    <cellStyle name="Normal 5 2 2 2 3 2 3 4" xfId="7477"/>
    <cellStyle name="Normal 5 2 2 2 3 2 3 4 2" xfId="15197"/>
    <cellStyle name="Normal 5 2 2 2 3 2 3 5" xfId="9407"/>
    <cellStyle name="Normal 5 2 2 2 3 2 4" xfId="2563"/>
    <cellStyle name="Normal 5 2 2 2 3 2 4 2" xfId="10373"/>
    <cellStyle name="Normal 5 2 2 2 3 2 5" xfId="4583"/>
    <cellStyle name="Normal 5 2 2 2 3 2 5 2" xfId="12303"/>
    <cellStyle name="Normal 5 2 2 2 3 2 6" xfId="6513"/>
    <cellStyle name="Normal 5 2 2 2 3 2 6 2" xfId="14233"/>
    <cellStyle name="Normal 5 2 2 2 3 2 7" xfId="8443"/>
    <cellStyle name="Normal 5 2 2 2 3 3" xfId="702"/>
    <cellStyle name="Normal 5 2 2 2 3 3 2" xfId="1249"/>
    <cellStyle name="Normal 5 2 2 2 3 3 2 2" xfId="2236"/>
    <cellStyle name="Normal 5 2 2 2 3 3 2 2 2" xfId="4169"/>
    <cellStyle name="Normal 5 2 2 2 3 3 2 2 2 2" xfId="11979"/>
    <cellStyle name="Normal 5 2 2 2 3 3 2 2 3" xfId="6189"/>
    <cellStyle name="Normal 5 2 2 2 3 3 2 2 3 2" xfId="13909"/>
    <cellStyle name="Normal 5 2 2 2 3 3 2 2 4" xfId="8119"/>
    <cellStyle name="Normal 5 2 2 2 3 3 2 2 4 2" xfId="15839"/>
    <cellStyle name="Normal 5 2 2 2 3 3 2 2 5" xfId="10049"/>
    <cellStyle name="Normal 5 2 2 2 3 3 2 3" xfId="3206"/>
    <cellStyle name="Normal 5 2 2 2 3 3 2 3 2" xfId="11016"/>
    <cellStyle name="Normal 5 2 2 2 3 3 2 4" xfId="5226"/>
    <cellStyle name="Normal 5 2 2 2 3 3 2 4 2" xfId="12946"/>
    <cellStyle name="Normal 5 2 2 2 3 3 2 5" xfId="7156"/>
    <cellStyle name="Normal 5 2 2 2 3 3 2 5 2" xfId="14876"/>
    <cellStyle name="Normal 5 2 2 2 3 3 2 6" xfId="9086"/>
    <cellStyle name="Normal 5 2 2 2 3 3 3" xfId="1755"/>
    <cellStyle name="Normal 5 2 2 2 3 3 3 2" xfId="3688"/>
    <cellStyle name="Normal 5 2 2 2 3 3 3 2 2" xfId="11498"/>
    <cellStyle name="Normal 5 2 2 2 3 3 3 3" xfId="5708"/>
    <cellStyle name="Normal 5 2 2 2 3 3 3 3 2" xfId="13428"/>
    <cellStyle name="Normal 5 2 2 2 3 3 3 4" xfId="7638"/>
    <cellStyle name="Normal 5 2 2 2 3 3 3 4 2" xfId="15358"/>
    <cellStyle name="Normal 5 2 2 2 3 3 3 5" xfId="9568"/>
    <cellStyle name="Normal 5 2 2 2 3 3 4" xfId="2724"/>
    <cellStyle name="Normal 5 2 2 2 3 3 4 2" xfId="10534"/>
    <cellStyle name="Normal 5 2 2 2 3 3 5" xfId="4744"/>
    <cellStyle name="Normal 5 2 2 2 3 3 5 2" xfId="12464"/>
    <cellStyle name="Normal 5 2 2 2 3 3 6" xfId="6674"/>
    <cellStyle name="Normal 5 2 2 2 3 3 6 2" xfId="14394"/>
    <cellStyle name="Normal 5 2 2 2 3 3 7" xfId="8604"/>
    <cellStyle name="Normal 5 2 2 2 3 4" xfId="928"/>
    <cellStyle name="Normal 5 2 2 2 3 4 2" xfId="1916"/>
    <cellStyle name="Normal 5 2 2 2 3 4 2 2" xfId="3849"/>
    <cellStyle name="Normal 5 2 2 2 3 4 2 2 2" xfId="11659"/>
    <cellStyle name="Normal 5 2 2 2 3 4 2 3" xfId="5869"/>
    <cellStyle name="Normal 5 2 2 2 3 4 2 3 2" xfId="13589"/>
    <cellStyle name="Normal 5 2 2 2 3 4 2 4" xfId="7799"/>
    <cellStyle name="Normal 5 2 2 2 3 4 2 4 2" xfId="15519"/>
    <cellStyle name="Normal 5 2 2 2 3 4 2 5" xfId="9729"/>
    <cellStyle name="Normal 5 2 2 2 3 4 3" xfId="2885"/>
    <cellStyle name="Normal 5 2 2 2 3 4 3 2" xfId="10695"/>
    <cellStyle name="Normal 5 2 2 2 3 4 4" xfId="4905"/>
    <cellStyle name="Normal 5 2 2 2 3 4 4 2" xfId="12625"/>
    <cellStyle name="Normal 5 2 2 2 3 4 5" xfId="6835"/>
    <cellStyle name="Normal 5 2 2 2 3 4 5 2" xfId="14555"/>
    <cellStyle name="Normal 5 2 2 2 3 4 6" xfId="8765"/>
    <cellStyle name="Normal 5 2 2 2 3 5" xfId="1434"/>
    <cellStyle name="Normal 5 2 2 2 3 5 2" xfId="3367"/>
    <cellStyle name="Normal 5 2 2 2 3 5 2 2" xfId="11177"/>
    <cellStyle name="Normal 5 2 2 2 3 5 3" xfId="5387"/>
    <cellStyle name="Normal 5 2 2 2 3 5 3 2" xfId="13107"/>
    <cellStyle name="Normal 5 2 2 2 3 5 4" xfId="7317"/>
    <cellStyle name="Normal 5 2 2 2 3 5 4 2" xfId="15037"/>
    <cellStyle name="Normal 5 2 2 2 3 5 5" xfId="9247"/>
    <cellStyle name="Normal 5 2 2 2 3 6" xfId="2403"/>
    <cellStyle name="Normal 5 2 2 2 3 6 2" xfId="10213"/>
    <cellStyle name="Normal 5 2 2 2 3 7" xfId="4423"/>
    <cellStyle name="Normal 5 2 2 2 3 7 2" xfId="12143"/>
    <cellStyle name="Normal 5 2 2 2 3 8" xfId="6353"/>
    <cellStyle name="Normal 5 2 2 2 3 8 2" xfId="14073"/>
    <cellStyle name="Normal 5 2 2 2 3 9" xfId="8283"/>
    <cellStyle name="Normal 5 2 2 2 4" xfId="460"/>
    <cellStyle name="Normal 5 2 2 2 4 2" xfId="1008"/>
    <cellStyle name="Normal 5 2 2 2 4 2 2" xfId="1996"/>
    <cellStyle name="Normal 5 2 2 2 4 2 2 2" xfId="3929"/>
    <cellStyle name="Normal 5 2 2 2 4 2 2 2 2" xfId="11739"/>
    <cellStyle name="Normal 5 2 2 2 4 2 2 3" xfId="5949"/>
    <cellStyle name="Normal 5 2 2 2 4 2 2 3 2" xfId="13669"/>
    <cellStyle name="Normal 5 2 2 2 4 2 2 4" xfId="7879"/>
    <cellStyle name="Normal 5 2 2 2 4 2 2 4 2" xfId="15599"/>
    <cellStyle name="Normal 5 2 2 2 4 2 2 5" xfId="9809"/>
    <cellStyle name="Normal 5 2 2 2 4 2 3" xfId="2965"/>
    <cellStyle name="Normal 5 2 2 2 4 2 3 2" xfId="10775"/>
    <cellStyle name="Normal 5 2 2 2 4 2 4" xfId="4985"/>
    <cellStyle name="Normal 5 2 2 2 4 2 4 2" xfId="12705"/>
    <cellStyle name="Normal 5 2 2 2 4 2 5" xfId="6915"/>
    <cellStyle name="Normal 5 2 2 2 4 2 5 2" xfId="14635"/>
    <cellStyle name="Normal 5 2 2 2 4 2 6" xfId="8845"/>
    <cellStyle name="Normal 5 2 2 2 4 3" xfId="1514"/>
    <cellStyle name="Normal 5 2 2 2 4 3 2" xfId="3447"/>
    <cellStyle name="Normal 5 2 2 2 4 3 2 2" xfId="11257"/>
    <cellStyle name="Normal 5 2 2 2 4 3 3" xfId="5467"/>
    <cellStyle name="Normal 5 2 2 2 4 3 3 2" xfId="13187"/>
    <cellStyle name="Normal 5 2 2 2 4 3 4" xfId="7397"/>
    <cellStyle name="Normal 5 2 2 2 4 3 4 2" xfId="15117"/>
    <cellStyle name="Normal 5 2 2 2 4 3 5" xfId="9327"/>
    <cellStyle name="Normal 5 2 2 2 4 4" xfId="2483"/>
    <cellStyle name="Normal 5 2 2 2 4 4 2" xfId="10293"/>
    <cellStyle name="Normal 5 2 2 2 4 5" xfId="4503"/>
    <cellStyle name="Normal 5 2 2 2 4 5 2" xfId="12223"/>
    <cellStyle name="Normal 5 2 2 2 4 6" xfId="6433"/>
    <cellStyle name="Normal 5 2 2 2 4 6 2" xfId="14153"/>
    <cellStyle name="Normal 5 2 2 2 4 7" xfId="8363"/>
    <cellStyle name="Normal 5 2 2 2 5" xfId="622"/>
    <cellStyle name="Normal 5 2 2 2 5 2" xfId="1169"/>
    <cellStyle name="Normal 5 2 2 2 5 2 2" xfId="2156"/>
    <cellStyle name="Normal 5 2 2 2 5 2 2 2" xfId="4089"/>
    <cellStyle name="Normal 5 2 2 2 5 2 2 2 2" xfId="11899"/>
    <cellStyle name="Normal 5 2 2 2 5 2 2 3" xfId="6109"/>
    <cellStyle name="Normal 5 2 2 2 5 2 2 3 2" xfId="13829"/>
    <cellStyle name="Normal 5 2 2 2 5 2 2 4" xfId="8039"/>
    <cellStyle name="Normal 5 2 2 2 5 2 2 4 2" xfId="15759"/>
    <cellStyle name="Normal 5 2 2 2 5 2 2 5" xfId="9969"/>
    <cellStyle name="Normal 5 2 2 2 5 2 3" xfId="3126"/>
    <cellStyle name="Normal 5 2 2 2 5 2 3 2" xfId="10936"/>
    <cellStyle name="Normal 5 2 2 2 5 2 4" xfId="5146"/>
    <cellStyle name="Normal 5 2 2 2 5 2 4 2" xfId="12866"/>
    <cellStyle name="Normal 5 2 2 2 5 2 5" xfId="7076"/>
    <cellStyle name="Normal 5 2 2 2 5 2 5 2" xfId="14796"/>
    <cellStyle name="Normal 5 2 2 2 5 2 6" xfId="9006"/>
    <cellStyle name="Normal 5 2 2 2 5 3" xfId="1675"/>
    <cellStyle name="Normal 5 2 2 2 5 3 2" xfId="3608"/>
    <cellStyle name="Normal 5 2 2 2 5 3 2 2" xfId="11418"/>
    <cellStyle name="Normal 5 2 2 2 5 3 3" xfId="5628"/>
    <cellStyle name="Normal 5 2 2 2 5 3 3 2" xfId="13348"/>
    <cellStyle name="Normal 5 2 2 2 5 3 4" xfId="7558"/>
    <cellStyle name="Normal 5 2 2 2 5 3 4 2" xfId="15278"/>
    <cellStyle name="Normal 5 2 2 2 5 3 5" xfId="9488"/>
    <cellStyle name="Normal 5 2 2 2 5 4" xfId="2644"/>
    <cellStyle name="Normal 5 2 2 2 5 4 2" xfId="10454"/>
    <cellStyle name="Normal 5 2 2 2 5 5" xfId="4664"/>
    <cellStyle name="Normal 5 2 2 2 5 5 2" xfId="12384"/>
    <cellStyle name="Normal 5 2 2 2 5 6" xfId="6594"/>
    <cellStyle name="Normal 5 2 2 2 5 6 2" xfId="14314"/>
    <cellStyle name="Normal 5 2 2 2 5 7" xfId="8524"/>
    <cellStyle name="Normal 5 2 2 2 6" xfId="840"/>
    <cellStyle name="Normal 5 2 2 2 6 2" xfId="1836"/>
    <cellStyle name="Normal 5 2 2 2 6 2 2" xfId="3769"/>
    <cellStyle name="Normal 5 2 2 2 6 2 2 2" xfId="11579"/>
    <cellStyle name="Normal 5 2 2 2 6 2 3" xfId="5789"/>
    <cellStyle name="Normal 5 2 2 2 6 2 3 2" xfId="13509"/>
    <cellStyle name="Normal 5 2 2 2 6 2 4" xfId="7719"/>
    <cellStyle name="Normal 5 2 2 2 6 2 4 2" xfId="15439"/>
    <cellStyle name="Normal 5 2 2 2 6 2 5" xfId="9649"/>
    <cellStyle name="Normal 5 2 2 2 6 3" xfId="2805"/>
    <cellStyle name="Normal 5 2 2 2 6 3 2" xfId="10615"/>
    <cellStyle name="Normal 5 2 2 2 6 4" xfId="4825"/>
    <cellStyle name="Normal 5 2 2 2 6 4 2" xfId="12545"/>
    <cellStyle name="Normal 5 2 2 2 6 5" xfId="6755"/>
    <cellStyle name="Normal 5 2 2 2 6 5 2" xfId="14475"/>
    <cellStyle name="Normal 5 2 2 2 6 6" xfId="8685"/>
    <cellStyle name="Normal 5 2 2 2 7" xfId="1354"/>
    <cellStyle name="Normal 5 2 2 2 7 2" xfId="3287"/>
    <cellStyle name="Normal 5 2 2 2 7 2 2" xfId="11097"/>
    <cellStyle name="Normal 5 2 2 2 7 3" xfId="5307"/>
    <cellStyle name="Normal 5 2 2 2 7 3 2" xfId="13027"/>
    <cellStyle name="Normal 5 2 2 2 7 4" xfId="7237"/>
    <cellStyle name="Normal 5 2 2 2 7 4 2" xfId="14957"/>
    <cellStyle name="Normal 5 2 2 2 7 5" xfId="9167"/>
    <cellStyle name="Normal 5 2 2 2 8" xfId="2323"/>
    <cellStyle name="Normal 5 2 2 2 8 2" xfId="10133"/>
    <cellStyle name="Normal 5 2 2 2 9" xfId="4343"/>
    <cellStyle name="Normal 5 2 2 2 9 2" xfId="12063"/>
    <cellStyle name="Normal 5 2 2 3" xfId="320"/>
    <cellStyle name="Normal 5 2 2 3 10" xfId="8223"/>
    <cellStyle name="Normal 5 2 2 3 2" xfId="400"/>
    <cellStyle name="Normal 5 2 2 3 2 2" xfId="560"/>
    <cellStyle name="Normal 5 2 2 3 2 2 2" xfId="1108"/>
    <cellStyle name="Normal 5 2 2 3 2 2 2 2" xfId="2096"/>
    <cellStyle name="Normal 5 2 2 3 2 2 2 2 2" xfId="4029"/>
    <cellStyle name="Normal 5 2 2 3 2 2 2 2 2 2" xfId="11839"/>
    <cellStyle name="Normal 5 2 2 3 2 2 2 2 3" xfId="6049"/>
    <cellStyle name="Normal 5 2 2 3 2 2 2 2 3 2" xfId="13769"/>
    <cellStyle name="Normal 5 2 2 3 2 2 2 2 4" xfId="7979"/>
    <cellStyle name="Normal 5 2 2 3 2 2 2 2 4 2" xfId="15699"/>
    <cellStyle name="Normal 5 2 2 3 2 2 2 2 5" xfId="9909"/>
    <cellStyle name="Normal 5 2 2 3 2 2 2 3" xfId="3065"/>
    <cellStyle name="Normal 5 2 2 3 2 2 2 3 2" xfId="10875"/>
    <cellStyle name="Normal 5 2 2 3 2 2 2 4" xfId="5085"/>
    <cellStyle name="Normal 5 2 2 3 2 2 2 4 2" xfId="12805"/>
    <cellStyle name="Normal 5 2 2 3 2 2 2 5" xfId="7015"/>
    <cellStyle name="Normal 5 2 2 3 2 2 2 5 2" xfId="14735"/>
    <cellStyle name="Normal 5 2 2 3 2 2 2 6" xfId="8945"/>
    <cellStyle name="Normal 5 2 2 3 2 2 3" xfId="1614"/>
    <cellStyle name="Normal 5 2 2 3 2 2 3 2" xfId="3547"/>
    <cellStyle name="Normal 5 2 2 3 2 2 3 2 2" xfId="11357"/>
    <cellStyle name="Normal 5 2 2 3 2 2 3 3" xfId="5567"/>
    <cellStyle name="Normal 5 2 2 3 2 2 3 3 2" xfId="13287"/>
    <cellStyle name="Normal 5 2 2 3 2 2 3 4" xfId="7497"/>
    <cellStyle name="Normal 5 2 2 3 2 2 3 4 2" xfId="15217"/>
    <cellStyle name="Normal 5 2 2 3 2 2 3 5" xfId="9427"/>
    <cellStyle name="Normal 5 2 2 3 2 2 4" xfId="2583"/>
    <cellStyle name="Normal 5 2 2 3 2 2 4 2" xfId="10393"/>
    <cellStyle name="Normal 5 2 2 3 2 2 5" xfId="4603"/>
    <cellStyle name="Normal 5 2 2 3 2 2 5 2" xfId="12323"/>
    <cellStyle name="Normal 5 2 2 3 2 2 6" xfId="6533"/>
    <cellStyle name="Normal 5 2 2 3 2 2 6 2" xfId="14253"/>
    <cellStyle name="Normal 5 2 2 3 2 2 7" xfId="8463"/>
    <cellStyle name="Normal 5 2 2 3 2 3" xfId="722"/>
    <cellStyle name="Normal 5 2 2 3 2 3 2" xfId="1269"/>
    <cellStyle name="Normal 5 2 2 3 2 3 2 2" xfId="2256"/>
    <cellStyle name="Normal 5 2 2 3 2 3 2 2 2" xfId="4189"/>
    <cellStyle name="Normal 5 2 2 3 2 3 2 2 2 2" xfId="11999"/>
    <cellStyle name="Normal 5 2 2 3 2 3 2 2 3" xfId="6209"/>
    <cellStyle name="Normal 5 2 2 3 2 3 2 2 3 2" xfId="13929"/>
    <cellStyle name="Normal 5 2 2 3 2 3 2 2 4" xfId="8139"/>
    <cellStyle name="Normal 5 2 2 3 2 3 2 2 4 2" xfId="15859"/>
    <cellStyle name="Normal 5 2 2 3 2 3 2 2 5" xfId="10069"/>
    <cellStyle name="Normal 5 2 2 3 2 3 2 3" xfId="3226"/>
    <cellStyle name="Normal 5 2 2 3 2 3 2 3 2" xfId="11036"/>
    <cellStyle name="Normal 5 2 2 3 2 3 2 4" xfId="5246"/>
    <cellStyle name="Normal 5 2 2 3 2 3 2 4 2" xfId="12966"/>
    <cellStyle name="Normal 5 2 2 3 2 3 2 5" xfId="7176"/>
    <cellStyle name="Normal 5 2 2 3 2 3 2 5 2" xfId="14896"/>
    <cellStyle name="Normal 5 2 2 3 2 3 2 6" xfId="9106"/>
    <cellStyle name="Normal 5 2 2 3 2 3 3" xfId="1775"/>
    <cellStyle name="Normal 5 2 2 3 2 3 3 2" xfId="3708"/>
    <cellStyle name="Normal 5 2 2 3 2 3 3 2 2" xfId="11518"/>
    <cellStyle name="Normal 5 2 2 3 2 3 3 3" xfId="5728"/>
    <cellStyle name="Normal 5 2 2 3 2 3 3 3 2" xfId="13448"/>
    <cellStyle name="Normal 5 2 2 3 2 3 3 4" xfId="7658"/>
    <cellStyle name="Normal 5 2 2 3 2 3 3 4 2" xfId="15378"/>
    <cellStyle name="Normal 5 2 2 3 2 3 3 5" xfId="9588"/>
    <cellStyle name="Normal 5 2 2 3 2 3 4" xfId="2744"/>
    <cellStyle name="Normal 5 2 2 3 2 3 4 2" xfId="10554"/>
    <cellStyle name="Normal 5 2 2 3 2 3 5" xfId="4764"/>
    <cellStyle name="Normal 5 2 2 3 2 3 5 2" xfId="12484"/>
    <cellStyle name="Normal 5 2 2 3 2 3 6" xfId="6694"/>
    <cellStyle name="Normal 5 2 2 3 2 3 6 2" xfId="14414"/>
    <cellStyle name="Normal 5 2 2 3 2 3 7" xfId="8624"/>
    <cellStyle name="Normal 5 2 2 3 2 4" xfId="948"/>
    <cellStyle name="Normal 5 2 2 3 2 4 2" xfId="1936"/>
    <cellStyle name="Normal 5 2 2 3 2 4 2 2" xfId="3869"/>
    <cellStyle name="Normal 5 2 2 3 2 4 2 2 2" xfId="11679"/>
    <cellStyle name="Normal 5 2 2 3 2 4 2 3" xfId="5889"/>
    <cellStyle name="Normal 5 2 2 3 2 4 2 3 2" xfId="13609"/>
    <cellStyle name="Normal 5 2 2 3 2 4 2 4" xfId="7819"/>
    <cellStyle name="Normal 5 2 2 3 2 4 2 4 2" xfId="15539"/>
    <cellStyle name="Normal 5 2 2 3 2 4 2 5" xfId="9749"/>
    <cellStyle name="Normal 5 2 2 3 2 4 3" xfId="2905"/>
    <cellStyle name="Normal 5 2 2 3 2 4 3 2" xfId="10715"/>
    <cellStyle name="Normal 5 2 2 3 2 4 4" xfId="4925"/>
    <cellStyle name="Normal 5 2 2 3 2 4 4 2" xfId="12645"/>
    <cellStyle name="Normal 5 2 2 3 2 4 5" xfId="6855"/>
    <cellStyle name="Normal 5 2 2 3 2 4 5 2" xfId="14575"/>
    <cellStyle name="Normal 5 2 2 3 2 4 6" xfId="8785"/>
    <cellStyle name="Normal 5 2 2 3 2 5" xfId="1454"/>
    <cellStyle name="Normal 5 2 2 3 2 5 2" xfId="3387"/>
    <cellStyle name="Normal 5 2 2 3 2 5 2 2" xfId="11197"/>
    <cellStyle name="Normal 5 2 2 3 2 5 3" xfId="5407"/>
    <cellStyle name="Normal 5 2 2 3 2 5 3 2" xfId="13127"/>
    <cellStyle name="Normal 5 2 2 3 2 5 4" xfId="7337"/>
    <cellStyle name="Normal 5 2 2 3 2 5 4 2" xfId="15057"/>
    <cellStyle name="Normal 5 2 2 3 2 5 5" xfId="9267"/>
    <cellStyle name="Normal 5 2 2 3 2 6" xfId="2423"/>
    <cellStyle name="Normal 5 2 2 3 2 6 2" xfId="10233"/>
    <cellStyle name="Normal 5 2 2 3 2 7" xfId="4443"/>
    <cellStyle name="Normal 5 2 2 3 2 7 2" xfId="12163"/>
    <cellStyle name="Normal 5 2 2 3 2 8" xfId="6373"/>
    <cellStyle name="Normal 5 2 2 3 2 8 2" xfId="14093"/>
    <cellStyle name="Normal 5 2 2 3 2 9" xfId="8303"/>
    <cellStyle name="Normal 5 2 2 3 3" xfId="480"/>
    <cellStyle name="Normal 5 2 2 3 3 2" xfId="1028"/>
    <cellStyle name="Normal 5 2 2 3 3 2 2" xfId="2016"/>
    <cellStyle name="Normal 5 2 2 3 3 2 2 2" xfId="3949"/>
    <cellStyle name="Normal 5 2 2 3 3 2 2 2 2" xfId="11759"/>
    <cellStyle name="Normal 5 2 2 3 3 2 2 3" xfId="5969"/>
    <cellStyle name="Normal 5 2 2 3 3 2 2 3 2" xfId="13689"/>
    <cellStyle name="Normal 5 2 2 3 3 2 2 4" xfId="7899"/>
    <cellStyle name="Normal 5 2 2 3 3 2 2 4 2" xfId="15619"/>
    <cellStyle name="Normal 5 2 2 3 3 2 2 5" xfId="9829"/>
    <cellStyle name="Normal 5 2 2 3 3 2 3" xfId="2985"/>
    <cellStyle name="Normal 5 2 2 3 3 2 3 2" xfId="10795"/>
    <cellStyle name="Normal 5 2 2 3 3 2 4" xfId="5005"/>
    <cellStyle name="Normal 5 2 2 3 3 2 4 2" xfId="12725"/>
    <cellStyle name="Normal 5 2 2 3 3 2 5" xfId="6935"/>
    <cellStyle name="Normal 5 2 2 3 3 2 5 2" xfId="14655"/>
    <cellStyle name="Normal 5 2 2 3 3 2 6" xfId="8865"/>
    <cellStyle name="Normal 5 2 2 3 3 3" xfId="1534"/>
    <cellStyle name="Normal 5 2 2 3 3 3 2" xfId="3467"/>
    <cellStyle name="Normal 5 2 2 3 3 3 2 2" xfId="11277"/>
    <cellStyle name="Normal 5 2 2 3 3 3 3" xfId="5487"/>
    <cellStyle name="Normal 5 2 2 3 3 3 3 2" xfId="13207"/>
    <cellStyle name="Normal 5 2 2 3 3 3 4" xfId="7417"/>
    <cellStyle name="Normal 5 2 2 3 3 3 4 2" xfId="15137"/>
    <cellStyle name="Normal 5 2 2 3 3 3 5" xfId="9347"/>
    <cellStyle name="Normal 5 2 2 3 3 4" xfId="2503"/>
    <cellStyle name="Normal 5 2 2 3 3 4 2" xfId="10313"/>
    <cellStyle name="Normal 5 2 2 3 3 5" xfId="4523"/>
    <cellStyle name="Normal 5 2 2 3 3 5 2" xfId="12243"/>
    <cellStyle name="Normal 5 2 2 3 3 6" xfId="6453"/>
    <cellStyle name="Normal 5 2 2 3 3 6 2" xfId="14173"/>
    <cellStyle name="Normal 5 2 2 3 3 7" xfId="8383"/>
    <cellStyle name="Normal 5 2 2 3 4" xfId="642"/>
    <cellStyle name="Normal 5 2 2 3 4 2" xfId="1189"/>
    <cellStyle name="Normal 5 2 2 3 4 2 2" xfId="2176"/>
    <cellStyle name="Normal 5 2 2 3 4 2 2 2" xfId="4109"/>
    <cellStyle name="Normal 5 2 2 3 4 2 2 2 2" xfId="11919"/>
    <cellStyle name="Normal 5 2 2 3 4 2 2 3" xfId="6129"/>
    <cellStyle name="Normal 5 2 2 3 4 2 2 3 2" xfId="13849"/>
    <cellStyle name="Normal 5 2 2 3 4 2 2 4" xfId="8059"/>
    <cellStyle name="Normal 5 2 2 3 4 2 2 4 2" xfId="15779"/>
    <cellStyle name="Normal 5 2 2 3 4 2 2 5" xfId="9989"/>
    <cellStyle name="Normal 5 2 2 3 4 2 3" xfId="3146"/>
    <cellStyle name="Normal 5 2 2 3 4 2 3 2" xfId="10956"/>
    <cellStyle name="Normal 5 2 2 3 4 2 4" xfId="5166"/>
    <cellStyle name="Normal 5 2 2 3 4 2 4 2" xfId="12886"/>
    <cellStyle name="Normal 5 2 2 3 4 2 5" xfId="7096"/>
    <cellStyle name="Normal 5 2 2 3 4 2 5 2" xfId="14816"/>
    <cellStyle name="Normal 5 2 2 3 4 2 6" xfId="9026"/>
    <cellStyle name="Normal 5 2 2 3 4 3" xfId="1695"/>
    <cellStyle name="Normal 5 2 2 3 4 3 2" xfId="3628"/>
    <cellStyle name="Normal 5 2 2 3 4 3 2 2" xfId="11438"/>
    <cellStyle name="Normal 5 2 2 3 4 3 3" xfId="5648"/>
    <cellStyle name="Normal 5 2 2 3 4 3 3 2" xfId="13368"/>
    <cellStyle name="Normal 5 2 2 3 4 3 4" xfId="7578"/>
    <cellStyle name="Normal 5 2 2 3 4 3 4 2" xfId="15298"/>
    <cellStyle name="Normal 5 2 2 3 4 3 5" xfId="9508"/>
    <cellStyle name="Normal 5 2 2 3 4 4" xfId="2664"/>
    <cellStyle name="Normal 5 2 2 3 4 4 2" xfId="10474"/>
    <cellStyle name="Normal 5 2 2 3 4 5" xfId="4684"/>
    <cellStyle name="Normal 5 2 2 3 4 5 2" xfId="12404"/>
    <cellStyle name="Normal 5 2 2 3 4 6" xfId="6614"/>
    <cellStyle name="Normal 5 2 2 3 4 6 2" xfId="14334"/>
    <cellStyle name="Normal 5 2 2 3 4 7" xfId="8544"/>
    <cellStyle name="Normal 5 2 2 3 5" xfId="868"/>
    <cellStyle name="Normal 5 2 2 3 5 2" xfId="1856"/>
    <cellStyle name="Normal 5 2 2 3 5 2 2" xfId="3789"/>
    <cellStyle name="Normal 5 2 2 3 5 2 2 2" xfId="11599"/>
    <cellStyle name="Normal 5 2 2 3 5 2 3" xfId="5809"/>
    <cellStyle name="Normal 5 2 2 3 5 2 3 2" xfId="13529"/>
    <cellStyle name="Normal 5 2 2 3 5 2 4" xfId="7739"/>
    <cellStyle name="Normal 5 2 2 3 5 2 4 2" xfId="15459"/>
    <cellStyle name="Normal 5 2 2 3 5 2 5" xfId="9669"/>
    <cellStyle name="Normal 5 2 2 3 5 3" xfId="2825"/>
    <cellStyle name="Normal 5 2 2 3 5 3 2" xfId="10635"/>
    <cellStyle name="Normal 5 2 2 3 5 4" xfId="4845"/>
    <cellStyle name="Normal 5 2 2 3 5 4 2" xfId="12565"/>
    <cellStyle name="Normal 5 2 2 3 5 5" xfId="6775"/>
    <cellStyle name="Normal 5 2 2 3 5 5 2" xfId="14495"/>
    <cellStyle name="Normal 5 2 2 3 5 6" xfId="8705"/>
    <cellStyle name="Normal 5 2 2 3 6" xfId="1374"/>
    <cellStyle name="Normal 5 2 2 3 6 2" xfId="3307"/>
    <cellStyle name="Normal 5 2 2 3 6 2 2" xfId="11117"/>
    <cellStyle name="Normal 5 2 2 3 6 3" xfId="5327"/>
    <cellStyle name="Normal 5 2 2 3 6 3 2" xfId="13047"/>
    <cellStyle name="Normal 5 2 2 3 6 4" xfId="7257"/>
    <cellStyle name="Normal 5 2 2 3 6 4 2" xfId="14977"/>
    <cellStyle name="Normal 5 2 2 3 6 5" xfId="9187"/>
    <cellStyle name="Normal 5 2 2 3 7" xfId="2343"/>
    <cellStyle name="Normal 5 2 2 3 7 2" xfId="10153"/>
    <cellStyle name="Normal 5 2 2 3 8" xfId="4363"/>
    <cellStyle name="Normal 5 2 2 3 8 2" xfId="12083"/>
    <cellStyle name="Normal 5 2 2 3 9" xfId="6293"/>
    <cellStyle name="Normal 5 2 2 3 9 2" xfId="14013"/>
    <cellStyle name="Normal 5 2 2 4" xfId="360"/>
    <cellStyle name="Normal 5 2 2 4 2" xfId="520"/>
    <cellStyle name="Normal 5 2 2 4 2 2" xfId="1068"/>
    <cellStyle name="Normal 5 2 2 4 2 2 2" xfId="2056"/>
    <cellStyle name="Normal 5 2 2 4 2 2 2 2" xfId="3989"/>
    <cellStyle name="Normal 5 2 2 4 2 2 2 2 2" xfId="11799"/>
    <cellStyle name="Normal 5 2 2 4 2 2 2 3" xfId="6009"/>
    <cellStyle name="Normal 5 2 2 4 2 2 2 3 2" xfId="13729"/>
    <cellStyle name="Normal 5 2 2 4 2 2 2 4" xfId="7939"/>
    <cellStyle name="Normal 5 2 2 4 2 2 2 4 2" xfId="15659"/>
    <cellStyle name="Normal 5 2 2 4 2 2 2 5" xfId="9869"/>
    <cellStyle name="Normal 5 2 2 4 2 2 3" xfId="3025"/>
    <cellStyle name="Normal 5 2 2 4 2 2 3 2" xfId="10835"/>
    <cellStyle name="Normal 5 2 2 4 2 2 4" xfId="5045"/>
    <cellStyle name="Normal 5 2 2 4 2 2 4 2" xfId="12765"/>
    <cellStyle name="Normal 5 2 2 4 2 2 5" xfId="6975"/>
    <cellStyle name="Normal 5 2 2 4 2 2 5 2" xfId="14695"/>
    <cellStyle name="Normal 5 2 2 4 2 2 6" xfId="8905"/>
    <cellStyle name="Normal 5 2 2 4 2 3" xfId="1574"/>
    <cellStyle name="Normal 5 2 2 4 2 3 2" xfId="3507"/>
    <cellStyle name="Normal 5 2 2 4 2 3 2 2" xfId="11317"/>
    <cellStyle name="Normal 5 2 2 4 2 3 3" xfId="5527"/>
    <cellStyle name="Normal 5 2 2 4 2 3 3 2" xfId="13247"/>
    <cellStyle name="Normal 5 2 2 4 2 3 4" xfId="7457"/>
    <cellStyle name="Normal 5 2 2 4 2 3 4 2" xfId="15177"/>
    <cellStyle name="Normal 5 2 2 4 2 3 5" xfId="9387"/>
    <cellStyle name="Normal 5 2 2 4 2 4" xfId="2543"/>
    <cellStyle name="Normal 5 2 2 4 2 4 2" xfId="10353"/>
    <cellStyle name="Normal 5 2 2 4 2 5" xfId="4563"/>
    <cellStyle name="Normal 5 2 2 4 2 5 2" xfId="12283"/>
    <cellStyle name="Normal 5 2 2 4 2 6" xfId="6493"/>
    <cellStyle name="Normal 5 2 2 4 2 6 2" xfId="14213"/>
    <cellStyle name="Normal 5 2 2 4 2 7" xfId="8423"/>
    <cellStyle name="Normal 5 2 2 4 3" xfId="682"/>
    <cellStyle name="Normal 5 2 2 4 3 2" xfId="1229"/>
    <cellStyle name="Normal 5 2 2 4 3 2 2" xfId="2216"/>
    <cellStyle name="Normal 5 2 2 4 3 2 2 2" xfId="4149"/>
    <cellStyle name="Normal 5 2 2 4 3 2 2 2 2" xfId="11959"/>
    <cellStyle name="Normal 5 2 2 4 3 2 2 3" xfId="6169"/>
    <cellStyle name="Normal 5 2 2 4 3 2 2 3 2" xfId="13889"/>
    <cellStyle name="Normal 5 2 2 4 3 2 2 4" xfId="8099"/>
    <cellStyle name="Normal 5 2 2 4 3 2 2 4 2" xfId="15819"/>
    <cellStyle name="Normal 5 2 2 4 3 2 2 5" xfId="10029"/>
    <cellStyle name="Normal 5 2 2 4 3 2 3" xfId="3186"/>
    <cellStyle name="Normal 5 2 2 4 3 2 3 2" xfId="10996"/>
    <cellStyle name="Normal 5 2 2 4 3 2 4" xfId="5206"/>
    <cellStyle name="Normal 5 2 2 4 3 2 4 2" xfId="12926"/>
    <cellStyle name="Normal 5 2 2 4 3 2 5" xfId="7136"/>
    <cellStyle name="Normal 5 2 2 4 3 2 5 2" xfId="14856"/>
    <cellStyle name="Normal 5 2 2 4 3 2 6" xfId="9066"/>
    <cellStyle name="Normal 5 2 2 4 3 3" xfId="1735"/>
    <cellStyle name="Normal 5 2 2 4 3 3 2" xfId="3668"/>
    <cellStyle name="Normal 5 2 2 4 3 3 2 2" xfId="11478"/>
    <cellStyle name="Normal 5 2 2 4 3 3 3" xfId="5688"/>
    <cellStyle name="Normal 5 2 2 4 3 3 3 2" xfId="13408"/>
    <cellStyle name="Normal 5 2 2 4 3 3 4" xfId="7618"/>
    <cellStyle name="Normal 5 2 2 4 3 3 4 2" xfId="15338"/>
    <cellStyle name="Normal 5 2 2 4 3 3 5" xfId="9548"/>
    <cellStyle name="Normal 5 2 2 4 3 4" xfId="2704"/>
    <cellStyle name="Normal 5 2 2 4 3 4 2" xfId="10514"/>
    <cellStyle name="Normal 5 2 2 4 3 5" xfId="4724"/>
    <cellStyle name="Normal 5 2 2 4 3 5 2" xfId="12444"/>
    <cellStyle name="Normal 5 2 2 4 3 6" xfId="6654"/>
    <cellStyle name="Normal 5 2 2 4 3 6 2" xfId="14374"/>
    <cellStyle name="Normal 5 2 2 4 3 7" xfId="8584"/>
    <cellStyle name="Normal 5 2 2 4 4" xfId="908"/>
    <cellStyle name="Normal 5 2 2 4 4 2" xfId="1896"/>
    <cellStyle name="Normal 5 2 2 4 4 2 2" xfId="3829"/>
    <cellStyle name="Normal 5 2 2 4 4 2 2 2" xfId="11639"/>
    <cellStyle name="Normal 5 2 2 4 4 2 3" xfId="5849"/>
    <cellStyle name="Normal 5 2 2 4 4 2 3 2" xfId="13569"/>
    <cellStyle name="Normal 5 2 2 4 4 2 4" xfId="7779"/>
    <cellStyle name="Normal 5 2 2 4 4 2 4 2" xfId="15499"/>
    <cellStyle name="Normal 5 2 2 4 4 2 5" xfId="9709"/>
    <cellStyle name="Normal 5 2 2 4 4 3" xfId="2865"/>
    <cellStyle name="Normal 5 2 2 4 4 3 2" xfId="10675"/>
    <cellStyle name="Normal 5 2 2 4 4 4" xfId="4885"/>
    <cellStyle name="Normal 5 2 2 4 4 4 2" xfId="12605"/>
    <cellStyle name="Normal 5 2 2 4 4 5" xfId="6815"/>
    <cellStyle name="Normal 5 2 2 4 4 5 2" xfId="14535"/>
    <cellStyle name="Normal 5 2 2 4 4 6" xfId="8745"/>
    <cellStyle name="Normal 5 2 2 4 5" xfId="1414"/>
    <cellStyle name="Normal 5 2 2 4 5 2" xfId="3347"/>
    <cellStyle name="Normal 5 2 2 4 5 2 2" xfId="11157"/>
    <cellStyle name="Normal 5 2 2 4 5 3" xfId="5367"/>
    <cellStyle name="Normal 5 2 2 4 5 3 2" xfId="13087"/>
    <cellStyle name="Normal 5 2 2 4 5 4" xfId="7297"/>
    <cellStyle name="Normal 5 2 2 4 5 4 2" xfId="15017"/>
    <cellStyle name="Normal 5 2 2 4 5 5" xfId="9227"/>
    <cellStyle name="Normal 5 2 2 4 6" xfId="2383"/>
    <cellStyle name="Normal 5 2 2 4 6 2" xfId="10193"/>
    <cellStyle name="Normal 5 2 2 4 7" xfId="4403"/>
    <cellStyle name="Normal 5 2 2 4 7 2" xfId="12123"/>
    <cellStyle name="Normal 5 2 2 4 8" xfId="6333"/>
    <cellStyle name="Normal 5 2 2 4 8 2" xfId="14053"/>
    <cellStyle name="Normal 5 2 2 4 9" xfId="8263"/>
    <cellStyle name="Normal 5 2 2 5" xfId="440"/>
    <cellStyle name="Normal 5 2 2 5 2" xfId="988"/>
    <cellStyle name="Normal 5 2 2 5 2 2" xfId="1976"/>
    <cellStyle name="Normal 5 2 2 5 2 2 2" xfId="3909"/>
    <cellStyle name="Normal 5 2 2 5 2 2 2 2" xfId="11719"/>
    <cellStyle name="Normal 5 2 2 5 2 2 3" xfId="5929"/>
    <cellStyle name="Normal 5 2 2 5 2 2 3 2" xfId="13649"/>
    <cellStyle name="Normal 5 2 2 5 2 2 4" xfId="7859"/>
    <cellStyle name="Normal 5 2 2 5 2 2 4 2" xfId="15579"/>
    <cellStyle name="Normal 5 2 2 5 2 2 5" xfId="9789"/>
    <cellStyle name="Normal 5 2 2 5 2 3" xfId="2945"/>
    <cellStyle name="Normal 5 2 2 5 2 3 2" xfId="10755"/>
    <cellStyle name="Normal 5 2 2 5 2 4" xfId="4965"/>
    <cellStyle name="Normal 5 2 2 5 2 4 2" xfId="12685"/>
    <cellStyle name="Normal 5 2 2 5 2 5" xfId="6895"/>
    <cellStyle name="Normal 5 2 2 5 2 5 2" xfId="14615"/>
    <cellStyle name="Normal 5 2 2 5 2 6" xfId="8825"/>
    <cellStyle name="Normal 5 2 2 5 3" xfId="1494"/>
    <cellStyle name="Normal 5 2 2 5 3 2" xfId="3427"/>
    <cellStyle name="Normal 5 2 2 5 3 2 2" xfId="11237"/>
    <cellStyle name="Normal 5 2 2 5 3 3" xfId="5447"/>
    <cellStyle name="Normal 5 2 2 5 3 3 2" xfId="13167"/>
    <cellStyle name="Normal 5 2 2 5 3 4" xfId="7377"/>
    <cellStyle name="Normal 5 2 2 5 3 4 2" xfId="15097"/>
    <cellStyle name="Normal 5 2 2 5 3 5" xfId="9307"/>
    <cellStyle name="Normal 5 2 2 5 4" xfId="2463"/>
    <cellStyle name="Normal 5 2 2 5 4 2" xfId="10273"/>
    <cellStyle name="Normal 5 2 2 5 5" xfId="4483"/>
    <cellStyle name="Normal 5 2 2 5 5 2" xfId="12203"/>
    <cellStyle name="Normal 5 2 2 5 6" xfId="6413"/>
    <cellStyle name="Normal 5 2 2 5 6 2" xfId="14133"/>
    <cellStyle name="Normal 5 2 2 5 7" xfId="8343"/>
    <cellStyle name="Normal 5 2 2 6" xfId="602"/>
    <cellStyle name="Normal 5 2 2 6 2" xfId="1149"/>
    <cellStyle name="Normal 5 2 2 6 2 2" xfId="2136"/>
    <cellStyle name="Normal 5 2 2 6 2 2 2" xfId="4069"/>
    <cellStyle name="Normal 5 2 2 6 2 2 2 2" xfId="11879"/>
    <cellStyle name="Normal 5 2 2 6 2 2 3" xfId="6089"/>
    <cellStyle name="Normal 5 2 2 6 2 2 3 2" xfId="13809"/>
    <cellStyle name="Normal 5 2 2 6 2 2 4" xfId="8019"/>
    <cellStyle name="Normal 5 2 2 6 2 2 4 2" xfId="15739"/>
    <cellStyle name="Normal 5 2 2 6 2 2 5" xfId="9949"/>
    <cellStyle name="Normal 5 2 2 6 2 3" xfId="3106"/>
    <cellStyle name="Normal 5 2 2 6 2 3 2" xfId="10916"/>
    <cellStyle name="Normal 5 2 2 6 2 4" xfId="5126"/>
    <cellStyle name="Normal 5 2 2 6 2 4 2" xfId="12846"/>
    <cellStyle name="Normal 5 2 2 6 2 5" xfId="7056"/>
    <cellStyle name="Normal 5 2 2 6 2 5 2" xfId="14776"/>
    <cellStyle name="Normal 5 2 2 6 2 6" xfId="8986"/>
    <cellStyle name="Normal 5 2 2 6 3" xfId="1655"/>
    <cellStyle name="Normal 5 2 2 6 3 2" xfId="3588"/>
    <cellStyle name="Normal 5 2 2 6 3 2 2" xfId="11398"/>
    <cellStyle name="Normal 5 2 2 6 3 3" xfId="5608"/>
    <cellStyle name="Normal 5 2 2 6 3 3 2" xfId="13328"/>
    <cellStyle name="Normal 5 2 2 6 3 4" xfId="7538"/>
    <cellStyle name="Normal 5 2 2 6 3 4 2" xfId="15258"/>
    <cellStyle name="Normal 5 2 2 6 3 5" xfId="9468"/>
    <cellStyle name="Normal 5 2 2 6 4" xfId="2624"/>
    <cellStyle name="Normal 5 2 2 6 4 2" xfId="10434"/>
    <cellStyle name="Normal 5 2 2 6 5" xfId="4644"/>
    <cellStyle name="Normal 5 2 2 6 5 2" xfId="12364"/>
    <cellStyle name="Normal 5 2 2 6 6" xfId="6574"/>
    <cellStyle name="Normal 5 2 2 6 6 2" xfId="14294"/>
    <cellStyle name="Normal 5 2 2 6 7" xfId="8504"/>
    <cellStyle name="Normal 5 2 2 7" xfId="817"/>
    <cellStyle name="Normal 5 2 2 7 2" xfId="1816"/>
    <cellStyle name="Normal 5 2 2 7 2 2" xfId="3749"/>
    <cellStyle name="Normal 5 2 2 7 2 2 2" xfId="11559"/>
    <cellStyle name="Normal 5 2 2 7 2 3" xfId="5769"/>
    <cellStyle name="Normal 5 2 2 7 2 3 2" xfId="13489"/>
    <cellStyle name="Normal 5 2 2 7 2 4" xfId="7699"/>
    <cellStyle name="Normal 5 2 2 7 2 4 2" xfId="15419"/>
    <cellStyle name="Normal 5 2 2 7 2 5" xfId="9629"/>
    <cellStyle name="Normal 5 2 2 7 3" xfId="2785"/>
    <cellStyle name="Normal 5 2 2 7 3 2" xfId="10595"/>
    <cellStyle name="Normal 5 2 2 7 4" xfId="4805"/>
    <cellStyle name="Normal 5 2 2 7 4 2" xfId="12525"/>
    <cellStyle name="Normal 5 2 2 7 5" xfId="6735"/>
    <cellStyle name="Normal 5 2 2 7 5 2" xfId="14455"/>
    <cellStyle name="Normal 5 2 2 7 6" xfId="8665"/>
    <cellStyle name="Normal 5 2 2 8" xfId="1334"/>
    <cellStyle name="Normal 5 2 2 8 2" xfId="3267"/>
    <cellStyle name="Normal 5 2 2 8 2 2" xfId="11077"/>
    <cellStyle name="Normal 5 2 2 8 3" xfId="5287"/>
    <cellStyle name="Normal 5 2 2 8 3 2" xfId="13007"/>
    <cellStyle name="Normal 5 2 2 8 4" xfId="7217"/>
    <cellStyle name="Normal 5 2 2 8 4 2" xfId="14937"/>
    <cellStyle name="Normal 5 2 2 8 5" xfId="9147"/>
    <cellStyle name="Normal 5 2 2 9" xfId="2303"/>
    <cellStyle name="Normal 5 2 2 9 2" xfId="10113"/>
    <cellStyle name="Normal 5 2 3" xfId="245"/>
    <cellStyle name="Normal 5 2 3 10" xfId="6263"/>
    <cellStyle name="Normal 5 2 3 10 2" xfId="13983"/>
    <cellStyle name="Normal 5 2 3 11" xfId="8193"/>
    <cellStyle name="Normal 5 2 3 2" xfId="330"/>
    <cellStyle name="Normal 5 2 3 2 10" xfId="8233"/>
    <cellStyle name="Normal 5 2 3 2 2" xfId="410"/>
    <cellStyle name="Normal 5 2 3 2 2 2" xfId="570"/>
    <cellStyle name="Normal 5 2 3 2 2 2 2" xfId="1118"/>
    <cellStyle name="Normal 5 2 3 2 2 2 2 2" xfId="2106"/>
    <cellStyle name="Normal 5 2 3 2 2 2 2 2 2" xfId="4039"/>
    <cellStyle name="Normal 5 2 3 2 2 2 2 2 2 2" xfId="11849"/>
    <cellStyle name="Normal 5 2 3 2 2 2 2 2 3" xfId="6059"/>
    <cellStyle name="Normal 5 2 3 2 2 2 2 2 3 2" xfId="13779"/>
    <cellStyle name="Normal 5 2 3 2 2 2 2 2 4" xfId="7989"/>
    <cellStyle name="Normal 5 2 3 2 2 2 2 2 4 2" xfId="15709"/>
    <cellStyle name="Normal 5 2 3 2 2 2 2 2 5" xfId="9919"/>
    <cellStyle name="Normal 5 2 3 2 2 2 2 3" xfId="3075"/>
    <cellStyle name="Normal 5 2 3 2 2 2 2 3 2" xfId="10885"/>
    <cellStyle name="Normal 5 2 3 2 2 2 2 4" xfId="5095"/>
    <cellStyle name="Normal 5 2 3 2 2 2 2 4 2" xfId="12815"/>
    <cellStyle name="Normal 5 2 3 2 2 2 2 5" xfId="7025"/>
    <cellStyle name="Normal 5 2 3 2 2 2 2 5 2" xfId="14745"/>
    <cellStyle name="Normal 5 2 3 2 2 2 2 6" xfId="8955"/>
    <cellStyle name="Normal 5 2 3 2 2 2 3" xfId="1624"/>
    <cellStyle name="Normal 5 2 3 2 2 2 3 2" xfId="3557"/>
    <cellStyle name="Normal 5 2 3 2 2 2 3 2 2" xfId="11367"/>
    <cellStyle name="Normal 5 2 3 2 2 2 3 3" xfId="5577"/>
    <cellStyle name="Normal 5 2 3 2 2 2 3 3 2" xfId="13297"/>
    <cellStyle name="Normal 5 2 3 2 2 2 3 4" xfId="7507"/>
    <cellStyle name="Normal 5 2 3 2 2 2 3 4 2" xfId="15227"/>
    <cellStyle name="Normal 5 2 3 2 2 2 3 5" xfId="9437"/>
    <cellStyle name="Normal 5 2 3 2 2 2 4" xfId="2593"/>
    <cellStyle name="Normal 5 2 3 2 2 2 4 2" xfId="10403"/>
    <cellStyle name="Normal 5 2 3 2 2 2 5" xfId="4613"/>
    <cellStyle name="Normal 5 2 3 2 2 2 5 2" xfId="12333"/>
    <cellStyle name="Normal 5 2 3 2 2 2 6" xfId="6543"/>
    <cellStyle name="Normal 5 2 3 2 2 2 6 2" xfId="14263"/>
    <cellStyle name="Normal 5 2 3 2 2 2 7" xfId="8473"/>
    <cellStyle name="Normal 5 2 3 2 2 3" xfId="732"/>
    <cellStyle name="Normal 5 2 3 2 2 3 2" xfId="1279"/>
    <cellStyle name="Normal 5 2 3 2 2 3 2 2" xfId="2266"/>
    <cellStyle name="Normal 5 2 3 2 2 3 2 2 2" xfId="4199"/>
    <cellStyle name="Normal 5 2 3 2 2 3 2 2 2 2" xfId="12009"/>
    <cellStyle name="Normal 5 2 3 2 2 3 2 2 3" xfId="6219"/>
    <cellStyle name="Normal 5 2 3 2 2 3 2 2 3 2" xfId="13939"/>
    <cellStyle name="Normal 5 2 3 2 2 3 2 2 4" xfId="8149"/>
    <cellStyle name="Normal 5 2 3 2 2 3 2 2 4 2" xfId="15869"/>
    <cellStyle name="Normal 5 2 3 2 2 3 2 2 5" xfId="10079"/>
    <cellStyle name="Normal 5 2 3 2 2 3 2 3" xfId="3236"/>
    <cellStyle name="Normal 5 2 3 2 2 3 2 3 2" xfId="11046"/>
    <cellStyle name="Normal 5 2 3 2 2 3 2 4" xfId="5256"/>
    <cellStyle name="Normal 5 2 3 2 2 3 2 4 2" xfId="12976"/>
    <cellStyle name="Normal 5 2 3 2 2 3 2 5" xfId="7186"/>
    <cellStyle name="Normal 5 2 3 2 2 3 2 5 2" xfId="14906"/>
    <cellStyle name="Normal 5 2 3 2 2 3 2 6" xfId="9116"/>
    <cellStyle name="Normal 5 2 3 2 2 3 3" xfId="1785"/>
    <cellStyle name="Normal 5 2 3 2 2 3 3 2" xfId="3718"/>
    <cellStyle name="Normal 5 2 3 2 2 3 3 2 2" xfId="11528"/>
    <cellStyle name="Normal 5 2 3 2 2 3 3 3" xfId="5738"/>
    <cellStyle name="Normal 5 2 3 2 2 3 3 3 2" xfId="13458"/>
    <cellStyle name="Normal 5 2 3 2 2 3 3 4" xfId="7668"/>
    <cellStyle name="Normal 5 2 3 2 2 3 3 4 2" xfId="15388"/>
    <cellStyle name="Normal 5 2 3 2 2 3 3 5" xfId="9598"/>
    <cellStyle name="Normal 5 2 3 2 2 3 4" xfId="2754"/>
    <cellStyle name="Normal 5 2 3 2 2 3 4 2" xfId="10564"/>
    <cellStyle name="Normal 5 2 3 2 2 3 5" xfId="4774"/>
    <cellStyle name="Normal 5 2 3 2 2 3 5 2" xfId="12494"/>
    <cellStyle name="Normal 5 2 3 2 2 3 6" xfId="6704"/>
    <cellStyle name="Normal 5 2 3 2 2 3 6 2" xfId="14424"/>
    <cellStyle name="Normal 5 2 3 2 2 3 7" xfId="8634"/>
    <cellStyle name="Normal 5 2 3 2 2 4" xfId="958"/>
    <cellStyle name="Normal 5 2 3 2 2 4 2" xfId="1946"/>
    <cellStyle name="Normal 5 2 3 2 2 4 2 2" xfId="3879"/>
    <cellStyle name="Normal 5 2 3 2 2 4 2 2 2" xfId="11689"/>
    <cellStyle name="Normal 5 2 3 2 2 4 2 3" xfId="5899"/>
    <cellStyle name="Normal 5 2 3 2 2 4 2 3 2" xfId="13619"/>
    <cellStyle name="Normal 5 2 3 2 2 4 2 4" xfId="7829"/>
    <cellStyle name="Normal 5 2 3 2 2 4 2 4 2" xfId="15549"/>
    <cellStyle name="Normal 5 2 3 2 2 4 2 5" xfId="9759"/>
    <cellStyle name="Normal 5 2 3 2 2 4 3" xfId="2915"/>
    <cellStyle name="Normal 5 2 3 2 2 4 3 2" xfId="10725"/>
    <cellStyle name="Normal 5 2 3 2 2 4 4" xfId="4935"/>
    <cellStyle name="Normal 5 2 3 2 2 4 4 2" xfId="12655"/>
    <cellStyle name="Normal 5 2 3 2 2 4 5" xfId="6865"/>
    <cellStyle name="Normal 5 2 3 2 2 4 5 2" xfId="14585"/>
    <cellStyle name="Normal 5 2 3 2 2 4 6" xfId="8795"/>
    <cellStyle name="Normal 5 2 3 2 2 5" xfId="1464"/>
    <cellStyle name="Normal 5 2 3 2 2 5 2" xfId="3397"/>
    <cellStyle name="Normal 5 2 3 2 2 5 2 2" xfId="11207"/>
    <cellStyle name="Normal 5 2 3 2 2 5 3" xfId="5417"/>
    <cellStyle name="Normal 5 2 3 2 2 5 3 2" xfId="13137"/>
    <cellStyle name="Normal 5 2 3 2 2 5 4" xfId="7347"/>
    <cellStyle name="Normal 5 2 3 2 2 5 4 2" xfId="15067"/>
    <cellStyle name="Normal 5 2 3 2 2 5 5" xfId="9277"/>
    <cellStyle name="Normal 5 2 3 2 2 6" xfId="2433"/>
    <cellStyle name="Normal 5 2 3 2 2 6 2" xfId="10243"/>
    <cellStyle name="Normal 5 2 3 2 2 7" xfId="4453"/>
    <cellStyle name="Normal 5 2 3 2 2 7 2" xfId="12173"/>
    <cellStyle name="Normal 5 2 3 2 2 8" xfId="6383"/>
    <cellStyle name="Normal 5 2 3 2 2 8 2" xfId="14103"/>
    <cellStyle name="Normal 5 2 3 2 2 9" xfId="8313"/>
    <cellStyle name="Normal 5 2 3 2 3" xfId="490"/>
    <cellStyle name="Normal 5 2 3 2 3 2" xfId="1038"/>
    <cellStyle name="Normal 5 2 3 2 3 2 2" xfId="2026"/>
    <cellStyle name="Normal 5 2 3 2 3 2 2 2" xfId="3959"/>
    <cellStyle name="Normal 5 2 3 2 3 2 2 2 2" xfId="11769"/>
    <cellStyle name="Normal 5 2 3 2 3 2 2 3" xfId="5979"/>
    <cellStyle name="Normal 5 2 3 2 3 2 2 3 2" xfId="13699"/>
    <cellStyle name="Normal 5 2 3 2 3 2 2 4" xfId="7909"/>
    <cellStyle name="Normal 5 2 3 2 3 2 2 4 2" xfId="15629"/>
    <cellStyle name="Normal 5 2 3 2 3 2 2 5" xfId="9839"/>
    <cellStyle name="Normal 5 2 3 2 3 2 3" xfId="2995"/>
    <cellStyle name="Normal 5 2 3 2 3 2 3 2" xfId="10805"/>
    <cellStyle name="Normal 5 2 3 2 3 2 4" xfId="5015"/>
    <cellStyle name="Normal 5 2 3 2 3 2 4 2" xfId="12735"/>
    <cellStyle name="Normal 5 2 3 2 3 2 5" xfId="6945"/>
    <cellStyle name="Normal 5 2 3 2 3 2 5 2" xfId="14665"/>
    <cellStyle name="Normal 5 2 3 2 3 2 6" xfId="8875"/>
    <cellStyle name="Normal 5 2 3 2 3 3" xfId="1544"/>
    <cellStyle name="Normal 5 2 3 2 3 3 2" xfId="3477"/>
    <cellStyle name="Normal 5 2 3 2 3 3 2 2" xfId="11287"/>
    <cellStyle name="Normal 5 2 3 2 3 3 3" xfId="5497"/>
    <cellStyle name="Normal 5 2 3 2 3 3 3 2" xfId="13217"/>
    <cellStyle name="Normal 5 2 3 2 3 3 4" xfId="7427"/>
    <cellStyle name="Normal 5 2 3 2 3 3 4 2" xfId="15147"/>
    <cellStyle name="Normal 5 2 3 2 3 3 5" xfId="9357"/>
    <cellStyle name="Normal 5 2 3 2 3 4" xfId="2513"/>
    <cellStyle name="Normal 5 2 3 2 3 4 2" xfId="10323"/>
    <cellStyle name="Normal 5 2 3 2 3 5" xfId="4533"/>
    <cellStyle name="Normal 5 2 3 2 3 5 2" xfId="12253"/>
    <cellStyle name="Normal 5 2 3 2 3 6" xfId="6463"/>
    <cellStyle name="Normal 5 2 3 2 3 6 2" xfId="14183"/>
    <cellStyle name="Normal 5 2 3 2 3 7" xfId="8393"/>
    <cellStyle name="Normal 5 2 3 2 4" xfId="652"/>
    <cellStyle name="Normal 5 2 3 2 4 2" xfId="1199"/>
    <cellStyle name="Normal 5 2 3 2 4 2 2" xfId="2186"/>
    <cellStyle name="Normal 5 2 3 2 4 2 2 2" xfId="4119"/>
    <cellStyle name="Normal 5 2 3 2 4 2 2 2 2" xfId="11929"/>
    <cellStyle name="Normal 5 2 3 2 4 2 2 3" xfId="6139"/>
    <cellStyle name="Normal 5 2 3 2 4 2 2 3 2" xfId="13859"/>
    <cellStyle name="Normal 5 2 3 2 4 2 2 4" xfId="8069"/>
    <cellStyle name="Normal 5 2 3 2 4 2 2 4 2" xfId="15789"/>
    <cellStyle name="Normal 5 2 3 2 4 2 2 5" xfId="9999"/>
    <cellStyle name="Normal 5 2 3 2 4 2 3" xfId="3156"/>
    <cellStyle name="Normal 5 2 3 2 4 2 3 2" xfId="10966"/>
    <cellStyle name="Normal 5 2 3 2 4 2 4" xfId="5176"/>
    <cellStyle name="Normal 5 2 3 2 4 2 4 2" xfId="12896"/>
    <cellStyle name="Normal 5 2 3 2 4 2 5" xfId="7106"/>
    <cellStyle name="Normal 5 2 3 2 4 2 5 2" xfId="14826"/>
    <cellStyle name="Normal 5 2 3 2 4 2 6" xfId="9036"/>
    <cellStyle name="Normal 5 2 3 2 4 3" xfId="1705"/>
    <cellStyle name="Normal 5 2 3 2 4 3 2" xfId="3638"/>
    <cellStyle name="Normal 5 2 3 2 4 3 2 2" xfId="11448"/>
    <cellStyle name="Normal 5 2 3 2 4 3 3" xfId="5658"/>
    <cellStyle name="Normal 5 2 3 2 4 3 3 2" xfId="13378"/>
    <cellStyle name="Normal 5 2 3 2 4 3 4" xfId="7588"/>
    <cellStyle name="Normal 5 2 3 2 4 3 4 2" xfId="15308"/>
    <cellStyle name="Normal 5 2 3 2 4 3 5" xfId="9518"/>
    <cellStyle name="Normal 5 2 3 2 4 4" xfId="2674"/>
    <cellStyle name="Normal 5 2 3 2 4 4 2" xfId="10484"/>
    <cellStyle name="Normal 5 2 3 2 4 5" xfId="4694"/>
    <cellStyle name="Normal 5 2 3 2 4 5 2" xfId="12414"/>
    <cellStyle name="Normal 5 2 3 2 4 6" xfId="6624"/>
    <cellStyle name="Normal 5 2 3 2 4 6 2" xfId="14344"/>
    <cellStyle name="Normal 5 2 3 2 4 7" xfId="8554"/>
    <cellStyle name="Normal 5 2 3 2 5" xfId="878"/>
    <cellStyle name="Normal 5 2 3 2 5 2" xfId="1866"/>
    <cellStyle name="Normal 5 2 3 2 5 2 2" xfId="3799"/>
    <cellStyle name="Normal 5 2 3 2 5 2 2 2" xfId="11609"/>
    <cellStyle name="Normal 5 2 3 2 5 2 3" xfId="5819"/>
    <cellStyle name="Normal 5 2 3 2 5 2 3 2" xfId="13539"/>
    <cellStyle name="Normal 5 2 3 2 5 2 4" xfId="7749"/>
    <cellStyle name="Normal 5 2 3 2 5 2 4 2" xfId="15469"/>
    <cellStyle name="Normal 5 2 3 2 5 2 5" xfId="9679"/>
    <cellStyle name="Normal 5 2 3 2 5 3" xfId="2835"/>
    <cellStyle name="Normal 5 2 3 2 5 3 2" xfId="10645"/>
    <cellStyle name="Normal 5 2 3 2 5 4" xfId="4855"/>
    <cellStyle name="Normal 5 2 3 2 5 4 2" xfId="12575"/>
    <cellStyle name="Normal 5 2 3 2 5 5" xfId="6785"/>
    <cellStyle name="Normal 5 2 3 2 5 5 2" xfId="14505"/>
    <cellStyle name="Normal 5 2 3 2 5 6" xfId="8715"/>
    <cellStyle name="Normal 5 2 3 2 6" xfId="1384"/>
    <cellStyle name="Normal 5 2 3 2 6 2" xfId="3317"/>
    <cellStyle name="Normal 5 2 3 2 6 2 2" xfId="11127"/>
    <cellStyle name="Normal 5 2 3 2 6 3" xfId="5337"/>
    <cellStyle name="Normal 5 2 3 2 6 3 2" xfId="13057"/>
    <cellStyle name="Normal 5 2 3 2 6 4" xfId="7267"/>
    <cellStyle name="Normal 5 2 3 2 6 4 2" xfId="14987"/>
    <cellStyle name="Normal 5 2 3 2 6 5" xfId="9197"/>
    <cellStyle name="Normal 5 2 3 2 7" xfId="2353"/>
    <cellStyle name="Normal 5 2 3 2 7 2" xfId="10163"/>
    <cellStyle name="Normal 5 2 3 2 8" xfId="4373"/>
    <cellStyle name="Normal 5 2 3 2 8 2" xfId="12093"/>
    <cellStyle name="Normal 5 2 3 2 9" xfId="6303"/>
    <cellStyle name="Normal 5 2 3 2 9 2" xfId="14023"/>
    <cellStyle name="Normal 5 2 3 3" xfId="370"/>
    <cellStyle name="Normal 5 2 3 3 2" xfId="530"/>
    <cellStyle name="Normal 5 2 3 3 2 2" xfId="1078"/>
    <cellStyle name="Normal 5 2 3 3 2 2 2" xfId="2066"/>
    <cellStyle name="Normal 5 2 3 3 2 2 2 2" xfId="3999"/>
    <cellStyle name="Normal 5 2 3 3 2 2 2 2 2" xfId="11809"/>
    <cellStyle name="Normal 5 2 3 3 2 2 2 3" xfId="6019"/>
    <cellStyle name="Normal 5 2 3 3 2 2 2 3 2" xfId="13739"/>
    <cellStyle name="Normal 5 2 3 3 2 2 2 4" xfId="7949"/>
    <cellStyle name="Normal 5 2 3 3 2 2 2 4 2" xfId="15669"/>
    <cellStyle name="Normal 5 2 3 3 2 2 2 5" xfId="9879"/>
    <cellStyle name="Normal 5 2 3 3 2 2 3" xfId="3035"/>
    <cellStyle name="Normal 5 2 3 3 2 2 3 2" xfId="10845"/>
    <cellStyle name="Normal 5 2 3 3 2 2 4" xfId="5055"/>
    <cellStyle name="Normal 5 2 3 3 2 2 4 2" xfId="12775"/>
    <cellStyle name="Normal 5 2 3 3 2 2 5" xfId="6985"/>
    <cellStyle name="Normal 5 2 3 3 2 2 5 2" xfId="14705"/>
    <cellStyle name="Normal 5 2 3 3 2 2 6" xfId="8915"/>
    <cellStyle name="Normal 5 2 3 3 2 3" xfId="1584"/>
    <cellStyle name="Normal 5 2 3 3 2 3 2" xfId="3517"/>
    <cellStyle name="Normal 5 2 3 3 2 3 2 2" xfId="11327"/>
    <cellStyle name="Normal 5 2 3 3 2 3 3" xfId="5537"/>
    <cellStyle name="Normal 5 2 3 3 2 3 3 2" xfId="13257"/>
    <cellStyle name="Normal 5 2 3 3 2 3 4" xfId="7467"/>
    <cellStyle name="Normal 5 2 3 3 2 3 4 2" xfId="15187"/>
    <cellStyle name="Normal 5 2 3 3 2 3 5" xfId="9397"/>
    <cellStyle name="Normal 5 2 3 3 2 4" xfId="2553"/>
    <cellStyle name="Normal 5 2 3 3 2 4 2" xfId="10363"/>
    <cellStyle name="Normal 5 2 3 3 2 5" xfId="4573"/>
    <cellStyle name="Normal 5 2 3 3 2 5 2" xfId="12293"/>
    <cellStyle name="Normal 5 2 3 3 2 6" xfId="6503"/>
    <cellStyle name="Normal 5 2 3 3 2 6 2" xfId="14223"/>
    <cellStyle name="Normal 5 2 3 3 2 7" xfId="8433"/>
    <cellStyle name="Normal 5 2 3 3 3" xfId="692"/>
    <cellStyle name="Normal 5 2 3 3 3 2" xfId="1239"/>
    <cellStyle name="Normal 5 2 3 3 3 2 2" xfId="2226"/>
    <cellStyle name="Normal 5 2 3 3 3 2 2 2" xfId="4159"/>
    <cellStyle name="Normal 5 2 3 3 3 2 2 2 2" xfId="11969"/>
    <cellStyle name="Normal 5 2 3 3 3 2 2 3" xfId="6179"/>
    <cellStyle name="Normal 5 2 3 3 3 2 2 3 2" xfId="13899"/>
    <cellStyle name="Normal 5 2 3 3 3 2 2 4" xfId="8109"/>
    <cellStyle name="Normal 5 2 3 3 3 2 2 4 2" xfId="15829"/>
    <cellStyle name="Normal 5 2 3 3 3 2 2 5" xfId="10039"/>
    <cellStyle name="Normal 5 2 3 3 3 2 3" xfId="3196"/>
    <cellStyle name="Normal 5 2 3 3 3 2 3 2" xfId="11006"/>
    <cellStyle name="Normal 5 2 3 3 3 2 4" xfId="5216"/>
    <cellStyle name="Normal 5 2 3 3 3 2 4 2" xfId="12936"/>
    <cellStyle name="Normal 5 2 3 3 3 2 5" xfId="7146"/>
    <cellStyle name="Normal 5 2 3 3 3 2 5 2" xfId="14866"/>
    <cellStyle name="Normal 5 2 3 3 3 2 6" xfId="9076"/>
    <cellStyle name="Normal 5 2 3 3 3 3" xfId="1745"/>
    <cellStyle name="Normal 5 2 3 3 3 3 2" xfId="3678"/>
    <cellStyle name="Normal 5 2 3 3 3 3 2 2" xfId="11488"/>
    <cellStyle name="Normal 5 2 3 3 3 3 3" xfId="5698"/>
    <cellStyle name="Normal 5 2 3 3 3 3 3 2" xfId="13418"/>
    <cellStyle name="Normal 5 2 3 3 3 3 4" xfId="7628"/>
    <cellStyle name="Normal 5 2 3 3 3 3 4 2" xfId="15348"/>
    <cellStyle name="Normal 5 2 3 3 3 3 5" xfId="9558"/>
    <cellStyle name="Normal 5 2 3 3 3 4" xfId="2714"/>
    <cellStyle name="Normal 5 2 3 3 3 4 2" xfId="10524"/>
    <cellStyle name="Normal 5 2 3 3 3 5" xfId="4734"/>
    <cellStyle name="Normal 5 2 3 3 3 5 2" xfId="12454"/>
    <cellStyle name="Normal 5 2 3 3 3 6" xfId="6664"/>
    <cellStyle name="Normal 5 2 3 3 3 6 2" xfId="14384"/>
    <cellStyle name="Normal 5 2 3 3 3 7" xfId="8594"/>
    <cellStyle name="Normal 5 2 3 3 4" xfId="918"/>
    <cellStyle name="Normal 5 2 3 3 4 2" xfId="1906"/>
    <cellStyle name="Normal 5 2 3 3 4 2 2" xfId="3839"/>
    <cellStyle name="Normal 5 2 3 3 4 2 2 2" xfId="11649"/>
    <cellStyle name="Normal 5 2 3 3 4 2 3" xfId="5859"/>
    <cellStyle name="Normal 5 2 3 3 4 2 3 2" xfId="13579"/>
    <cellStyle name="Normal 5 2 3 3 4 2 4" xfId="7789"/>
    <cellStyle name="Normal 5 2 3 3 4 2 4 2" xfId="15509"/>
    <cellStyle name="Normal 5 2 3 3 4 2 5" xfId="9719"/>
    <cellStyle name="Normal 5 2 3 3 4 3" xfId="2875"/>
    <cellStyle name="Normal 5 2 3 3 4 3 2" xfId="10685"/>
    <cellStyle name="Normal 5 2 3 3 4 4" xfId="4895"/>
    <cellStyle name="Normal 5 2 3 3 4 4 2" xfId="12615"/>
    <cellStyle name="Normal 5 2 3 3 4 5" xfId="6825"/>
    <cellStyle name="Normal 5 2 3 3 4 5 2" xfId="14545"/>
    <cellStyle name="Normal 5 2 3 3 4 6" xfId="8755"/>
    <cellStyle name="Normal 5 2 3 3 5" xfId="1424"/>
    <cellStyle name="Normal 5 2 3 3 5 2" xfId="3357"/>
    <cellStyle name="Normal 5 2 3 3 5 2 2" xfId="11167"/>
    <cellStyle name="Normal 5 2 3 3 5 3" xfId="5377"/>
    <cellStyle name="Normal 5 2 3 3 5 3 2" xfId="13097"/>
    <cellStyle name="Normal 5 2 3 3 5 4" xfId="7307"/>
    <cellStyle name="Normal 5 2 3 3 5 4 2" xfId="15027"/>
    <cellStyle name="Normal 5 2 3 3 5 5" xfId="9237"/>
    <cellStyle name="Normal 5 2 3 3 6" xfId="2393"/>
    <cellStyle name="Normal 5 2 3 3 6 2" xfId="10203"/>
    <cellStyle name="Normal 5 2 3 3 7" xfId="4413"/>
    <cellStyle name="Normal 5 2 3 3 7 2" xfId="12133"/>
    <cellStyle name="Normal 5 2 3 3 8" xfId="6343"/>
    <cellStyle name="Normal 5 2 3 3 8 2" xfId="14063"/>
    <cellStyle name="Normal 5 2 3 3 9" xfId="8273"/>
    <cellStyle name="Normal 5 2 3 4" xfId="450"/>
    <cellStyle name="Normal 5 2 3 4 2" xfId="998"/>
    <cellStyle name="Normal 5 2 3 4 2 2" xfId="1986"/>
    <cellStyle name="Normal 5 2 3 4 2 2 2" xfId="3919"/>
    <cellStyle name="Normal 5 2 3 4 2 2 2 2" xfId="11729"/>
    <cellStyle name="Normal 5 2 3 4 2 2 3" xfId="5939"/>
    <cellStyle name="Normal 5 2 3 4 2 2 3 2" xfId="13659"/>
    <cellStyle name="Normal 5 2 3 4 2 2 4" xfId="7869"/>
    <cellStyle name="Normal 5 2 3 4 2 2 4 2" xfId="15589"/>
    <cellStyle name="Normal 5 2 3 4 2 2 5" xfId="9799"/>
    <cellStyle name="Normal 5 2 3 4 2 3" xfId="2955"/>
    <cellStyle name="Normal 5 2 3 4 2 3 2" xfId="10765"/>
    <cellStyle name="Normal 5 2 3 4 2 4" xfId="4975"/>
    <cellStyle name="Normal 5 2 3 4 2 4 2" xfId="12695"/>
    <cellStyle name="Normal 5 2 3 4 2 5" xfId="6905"/>
    <cellStyle name="Normal 5 2 3 4 2 5 2" xfId="14625"/>
    <cellStyle name="Normal 5 2 3 4 2 6" xfId="8835"/>
    <cellStyle name="Normal 5 2 3 4 3" xfId="1504"/>
    <cellStyle name="Normal 5 2 3 4 3 2" xfId="3437"/>
    <cellStyle name="Normal 5 2 3 4 3 2 2" xfId="11247"/>
    <cellStyle name="Normal 5 2 3 4 3 3" xfId="5457"/>
    <cellStyle name="Normal 5 2 3 4 3 3 2" xfId="13177"/>
    <cellStyle name="Normal 5 2 3 4 3 4" xfId="7387"/>
    <cellStyle name="Normal 5 2 3 4 3 4 2" xfId="15107"/>
    <cellStyle name="Normal 5 2 3 4 3 5" xfId="9317"/>
    <cellStyle name="Normal 5 2 3 4 4" xfId="2473"/>
    <cellStyle name="Normal 5 2 3 4 4 2" xfId="10283"/>
    <cellStyle name="Normal 5 2 3 4 5" xfId="4493"/>
    <cellStyle name="Normal 5 2 3 4 5 2" xfId="12213"/>
    <cellStyle name="Normal 5 2 3 4 6" xfId="6423"/>
    <cellStyle name="Normal 5 2 3 4 6 2" xfId="14143"/>
    <cellStyle name="Normal 5 2 3 4 7" xfId="8353"/>
    <cellStyle name="Normal 5 2 3 5" xfId="612"/>
    <cellStyle name="Normal 5 2 3 5 2" xfId="1159"/>
    <cellStyle name="Normal 5 2 3 5 2 2" xfId="2146"/>
    <cellStyle name="Normal 5 2 3 5 2 2 2" xfId="4079"/>
    <cellStyle name="Normal 5 2 3 5 2 2 2 2" xfId="11889"/>
    <cellStyle name="Normal 5 2 3 5 2 2 3" xfId="6099"/>
    <cellStyle name="Normal 5 2 3 5 2 2 3 2" xfId="13819"/>
    <cellStyle name="Normal 5 2 3 5 2 2 4" xfId="8029"/>
    <cellStyle name="Normal 5 2 3 5 2 2 4 2" xfId="15749"/>
    <cellStyle name="Normal 5 2 3 5 2 2 5" xfId="9959"/>
    <cellStyle name="Normal 5 2 3 5 2 3" xfId="3116"/>
    <cellStyle name="Normal 5 2 3 5 2 3 2" xfId="10926"/>
    <cellStyle name="Normal 5 2 3 5 2 4" xfId="5136"/>
    <cellStyle name="Normal 5 2 3 5 2 4 2" xfId="12856"/>
    <cellStyle name="Normal 5 2 3 5 2 5" xfId="7066"/>
    <cellStyle name="Normal 5 2 3 5 2 5 2" xfId="14786"/>
    <cellStyle name="Normal 5 2 3 5 2 6" xfId="8996"/>
    <cellStyle name="Normal 5 2 3 5 3" xfId="1665"/>
    <cellStyle name="Normal 5 2 3 5 3 2" xfId="3598"/>
    <cellStyle name="Normal 5 2 3 5 3 2 2" xfId="11408"/>
    <cellStyle name="Normal 5 2 3 5 3 3" xfId="5618"/>
    <cellStyle name="Normal 5 2 3 5 3 3 2" xfId="13338"/>
    <cellStyle name="Normal 5 2 3 5 3 4" xfId="7548"/>
    <cellStyle name="Normal 5 2 3 5 3 4 2" xfId="15268"/>
    <cellStyle name="Normal 5 2 3 5 3 5" xfId="9478"/>
    <cellStyle name="Normal 5 2 3 5 4" xfId="2634"/>
    <cellStyle name="Normal 5 2 3 5 4 2" xfId="10444"/>
    <cellStyle name="Normal 5 2 3 5 5" xfId="4654"/>
    <cellStyle name="Normal 5 2 3 5 5 2" xfId="12374"/>
    <cellStyle name="Normal 5 2 3 5 6" xfId="6584"/>
    <cellStyle name="Normal 5 2 3 5 6 2" xfId="14304"/>
    <cellStyle name="Normal 5 2 3 5 7" xfId="8514"/>
    <cellStyle name="Normal 5 2 3 6" xfId="830"/>
    <cellStyle name="Normal 5 2 3 6 2" xfId="1826"/>
    <cellStyle name="Normal 5 2 3 6 2 2" xfId="3759"/>
    <cellStyle name="Normal 5 2 3 6 2 2 2" xfId="11569"/>
    <cellStyle name="Normal 5 2 3 6 2 3" xfId="5779"/>
    <cellStyle name="Normal 5 2 3 6 2 3 2" xfId="13499"/>
    <cellStyle name="Normal 5 2 3 6 2 4" xfId="7709"/>
    <cellStyle name="Normal 5 2 3 6 2 4 2" xfId="15429"/>
    <cellStyle name="Normal 5 2 3 6 2 5" xfId="9639"/>
    <cellStyle name="Normal 5 2 3 6 3" xfId="2795"/>
    <cellStyle name="Normal 5 2 3 6 3 2" xfId="10605"/>
    <cellStyle name="Normal 5 2 3 6 4" xfId="4815"/>
    <cellStyle name="Normal 5 2 3 6 4 2" xfId="12535"/>
    <cellStyle name="Normal 5 2 3 6 5" xfId="6745"/>
    <cellStyle name="Normal 5 2 3 6 5 2" xfId="14465"/>
    <cellStyle name="Normal 5 2 3 6 6" xfId="8675"/>
    <cellStyle name="Normal 5 2 3 7" xfId="1344"/>
    <cellStyle name="Normal 5 2 3 7 2" xfId="3277"/>
    <cellStyle name="Normal 5 2 3 7 2 2" xfId="11087"/>
    <cellStyle name="Normal 5 2 3 7 3" xfId="5297"/>
    <cellStyle name="Normal 5 2 3 7 3 2" xfId="13017"/>
    <cellStyle name="Normal 5 2 3 7 4" xfId="7227"/>
    <cellStyle name="Normal 5 2 3 7 4 2" xfId="14947"/>
    <cellStyle name="Normal 5 2 3 7 5" xfId="9157"/>
    <cellStyle name="Normal 5 2 3 8" xfId="2313"/>
    <cellStyle name="Normal 5 2 3 8 2" xfId="10123"/>
    <cellStyle name="Normal 5 2 3 9" xfId="4333"/>
    <cellStyle name="Normal 5 2 3 9 2" xfId="12053"/>
    <cellStyle name="Normal 5 2 4" xfId="310"/>
    <cellStyle name="Normal 5 2 4 10" xfId="8213"/>
    <cellStyle name="Normal 5 2 4 2" xfId="390"/>
    <cellStyle name="Normal 5 2 4 2 2" xfId="550"/>
    <cellStyle name="Normal 5 2 4 2 2 2" xfId="1098"/>
    <cellStyle name="Normal 5 2 4 2 2 2 2" xfId="2086"/>
    <cellStyle name="Normal 5 2 4 2 2 2 2 2" xfId="4019"/>
    <cellStyle name="Normal 5 2 4 2 2 2 2 2 2" xfId="11829"/>
    <cellStyle name="Normal 5 2 4 2 2 2 2 3" xfId="6039"/>
    <cellStyle name="Normal 5 2 4 2 2 2 2 3 2" xfId="13759"/>
    <cellStyle name="Normal 5 2 4 2 2 2 2 4" xfId="7969"/>
    <cellStyle name="Normal 5 2 4 2 2 2 2 4 2" xfId="15689"/>
    <cellStyle name="Normal 5 2 4 2 2 2 2 5" xfId="9899"/>
    <cellStyle name="Normal 5 2 4 2 2 2 3" xfId="3055"/>
    <cellStyle name="Normal 5 2 4 2 2 2 3 2" xfId="10865"/>
    <cellStyle name="Normal 5 2 4 2 2 2 4" xfId="5075"/>
    <cellStyle name="Normal 5 2 4 2 2 2 4 2" xfId="12795"/>
    <cellStyle name="Normal 5 2 4 2 2 2 5" xfId="7005"/>
    <cellStyle name="Normal 5 2 4 2 2 2 5 2" xfId="14725"/>
    <cellStyle name="Normal 5 2 4 2 2 2 6" xfId="8935"/>
    <cellStyle name="Normal 5 2 4 2 2 3" xfId="1604"/>
    <cellStyle name="Normal 5 2 4 2 2 3 2" xfId="3537"/>
    <cellStyle name="Normal 5 2 4 2 2 3 2 2" xfId="11347"/>
    <cellStyle name="Normal 5 2 4 2 2 3 3" xfId="5557"/>
    <cellStyle name="Normal 5 2 4 2 2 3 3 2" xfId="13277"/>
    <cellStyle name="Normal 5 2 4 2 2 3 4" xfId="7487"/>
    <cellStyle name="Normal 5 2 4 2 2 3 4 2" xfId="15207"/>
    <cellStyle name="Normal 5 2 4 2 2 3 5" xfId="9417"/>
    <cellStyle name="Normal 5 2 4 2 2 4" xfId="2573"/>
    <cellStyle name="Normal 5 2 4 2 2 4 2" xfId="10383"/>
    <cellStyle name="Normal 5 2 4 2 2 5" xfId="4593"/>
    <cellStyle name="Normal 5 2 4 2 2 5 2" xfId="12313"/>
    <cellStyle name="Normal 5 2 4 2 2 6" xfId="6523"/>
    <cellStyle name="Normal 5 2 4 2 2 6 2" xfId="14243"/>
    <cellStyle name="Normal 5 2 4 2 2 7" xfId="8453"/>
    <cellStyle name="Normal 5 2 4 2 3" xfId="712"/>
    <cellStyle name="Normal 5 2 4 2 3 2" xfId="1259"/>
    <cellStyle name="Normal 5 2 4 2 3 2 2" xfId="2246"/>
    <cellStyle name="Normal 5 2 4 2 3 2 2 2" xfId="4179"/>
    <cellStyle name="Normal 5 2 4 2 3 2 2 2 2" xfId="11989"/>
    <cellStyle name="Normal 5 2 4 2 3 2 2 3" xfId="6199"/>
    <cellStyle name="Normal 5 2 4 2 3 2 2 3 2" xfId="13919"/>
    <cellStyle name="Normal 5 2 4 2 3 2 2 4" xfId="8129"/>
    <cellStyle name="Normal 5 2 4 2 3 2 2 4 2" xfId="15849"/>
    <cellStyle name="Normal 5 2 4 2 3 2 2 5" xfId="10059"/>
    <cellStyle name="Normal 5 2 4 2 3 2 3" xfId="3216"/>
    <cellStyle name="Normal 5 2 4 2 3 2 3 2" xfId="11026"/>
    <cellStyle name="Normal 5 2 4 2 3 2 4" xfId="5236"/>
    <cellStyle name="Normal 5 2 4 2 3 2 4 2" xfId="12956"/>
    <cellStyle name="Normal 5 2 4 2 3 2 5" xfId="7166"/>
    <cellStyle name="Normal 5 2 4 2 3 2 5 2" xfId="14886"/>
    <cellStyle name="Normal 5 2 4 2 3 2 6" xfId="9096"/>
    <cellStyle name="Normal 5 2 4 2 3 3" xfId="1765"/>
    <cellStyle name="Normal 5 2 4 2 3 3 2" xfId="3698"/>
    <cellStyle name="Normal 5 2 4 2 3 3 2 2" xfId="11508"/>
    <cellStyle name="Normal 5 2 4 2 3 3 3" xfId="5718"/>
    <cellStyle name="Normal 5 2 4 2 3 3 3 2" xfId="13438"/>
    <cellStyle name="Normal 5 2 4 2 3 3 4" xfId="7648"/>
    <cellStyle name="Normal 5 2 4 2 3 3 4 2" xfId="15368"/>
    <cellStyle name="Normal 5 2 4 2 3 3 5" xfId="9578"/>
    <cellStyle name="Normal 5 2 4 2 3 4" xfId="2734"/>
    <cellStyle name="Normal 5 2 4 2 3 4 2" xfId="10544"/>
    <cellStyle name="Normal 5 2 4 2 3 5" xfId="4754"/>
    <cellStyle name="Normal 5 2 4 2 3 5 2" xfId="12474"/>
    <cellStyle name="Normal 5 2 4 2 3 6" xfId="6684"/>
    <cellStyle name="Normal 5 2 4 2 3 6 2" xfId="14404"/>
    <cellStyle name="Normal 5 2 4 2 3 7" xfId="8614"/>
    <cellStyle name="Normal 5 2 4 2 4" xfId="938"/>
    <cellStyle name="Normal 5 2 4 2 4 2" xfId="1926"/>
    <cellStyle name="Normal 5 2 4 2 4 2 2" xfId="3859"/>
    <cellStyle name="Normal 5 2 4 2 4 2 2 2" xfId="11669"/>
    <cellStyle name="Normal 5 2 4 2 4 2 3" xfId="5879"/>
    <cellStyle name="Normal 5 2 4 2 4 2 3 2" xfId="13599"/>
    <cellStyle name="Normal 5 2 4 2 4 2 4" xfId="7809"/>
    <cellStyle name="Normal 5 2 4 2 4 2 4 2" xfId="15529"/>
    <cellStyle name="Normal 5 2 4 2 4 2 5" xfId="9739"/>
    <cellStyle name="Normal 5 2 4 2 4 3" xfId="2895"/>
    <cellStyle name="Normal 5 2 4 2 4 3 2" xfId="10705"/>
    <cellStyle name="Normal 5 2 4 2 4 4" xfId="4915"/>
    <cellStyle name="Normal 5 2 4 2 4 4 2" xfId="12635"/>
    <cellStyle name="Normal 5 2 4 2 4 5" xfId="6845"/>
    <cellStyle name="Normal 5 2 4 2 4 5 2" xfId="14565"/>
    <cellStyle name="Normal 5 2 4 2 4 6" xfId="8775"/>
    <cellStyle name="Normal 5 2 4 2 5" xfId="1444"/>
    <cellStyle name="Normal 5 2 4 2 5 2" xfId="3377"/>
    <cellStyle name="Normal 5 2 4 2 5 2 2" xfId="11187"/>
    <cellStyle name="Normal 5 2 4 2 5 3" xfId="5397"/>
    <cellStyle name="Normal 5 2 4 2 5 3 2" xfId="13117"/>
    <cellStyle name="Normal 5 2 4 2 5 4" xfId="7327"/>
    <cellStyle name="Normal 5 2 4 2 5 4 2" xfId="15047"/>
    <cellStyle name="Normal 5 2 4 2 5 5" xfId="9257"/>
    <cellStyle name="Normal 5 2 4 2 6" xfId="2413"/>
    <cellStyle name="Normal 5 2 4 2 6 2" xfId="10223"/>
    <cellStyle name="Normal 5 2 4 2 7" xfId="4433"/>
    <cellStyle name="Normal 5 2 4 2 7 2" xfId="12153"/>
    <cellStyle name="Normal 5 2 4 2 8" xfId="6363"/>
    <cellStyle name="Normal 5 2 4 2 8 2" xfId="14083"/>
    <cellStyle name="Normal 5 2 4 2 9" xfId="8293"/>
    <cellStyle name="Normal 5 2 4 3" xfId="470"/>
    <cellStyle name="Normal 5 2 4 3 2" xfId="1018"/>
    <cellStyle name="Normal 5 2 4 3 2 2" xfId="2006"/>
    <cellStyle name="Normal 5 2 4 3 2 2 2" xfId="3939"/>
    <cellStyle name="Normal 5 2 4 3 2 2 2 2" xfId="11749"/>
    <cellStyle name="Normal 5 2 4 3 2 2 3" xfId="5959"/>
    <cellStyle name="Normal 5 2 4 3 2 2 3 2" xfId="13679"/>
    <cellStyle name="Normal 5 2 4 3 2 2 4" xfId="7889"/>
    <cellStyle name="Normal 5 2 4 3 2 2 4 2" xfId="15609"/>
    <cellStyle name="Normal 5 2 4 3 2 2 5" xfId="9819"/>
    <cellStyle name="Normal 5 2 4 3 2 3" xfId="2975"/>
    <cellStyle name="Normal 5 2 4 3 2 3 2" xfId="10785"/>
    <cellStyle name="Normal 5 2 4 3 2 4" xfId="4995"/>
    <cellStyle name="Normal 5 2 4 3 2 4 2" xfId="12715"/>
    <cellStyle name="Normal 5 2 4 3 2 5" xfId="6925"/>
    <cellStyle name="Normal 5 2 4 3 2 5 2" xfId="14645"/>
    <cellStyle name="Normal 5 2 4 3 2 6" xfId="8855"/>
    <cellStyle name="Normal 5 2 4 3 3" xfId="1524"/>
    <cellStyle name="Normal 5 2 4 3 3 2" xfId="3457"/>
    <cellStyle name="Normal 5 2 4 3 3 2 2" xfId="11267"/>
    <cellStyle name="Normal 5 2 4 3 3 3" xfId="5477"/>
    <cellStyle name="Normal 5 2 4 3 3 3 2" xfId="13197"/>
    <cellStyle name="Normal 5 2 4 3 3 4" xfId="7407"/>
    <cellStyle name="Normal 5 2 4 3 3 4 2" xfId="15127"/>
    <cellStyle name="Normal 5 2 4 3 3 5" xfId="9337"/>
    <cellStyle name="Normal 5 2 4 3 4" xfId="2493"/>
    <cellStyle name="Normal 5 2 4 3 4 2" xfId="10303"/>
    <cellStyle name="Normal 5 2 4 3 5" xfId="4513"/>
    <cellStyle name="Normal 5 2 4 3 5 2" xfId="12233"/>
    <cellStyle name="Normal 5 2 4 3 6" xfId="6443"/>
    <cellStyle name="Normal 5 2 4 3 6 2" xfId="14163"/>
    <cellStyle name="Normal 5 2 4 3 7" xfId="8373"/>
    <cellStyle name="Normal 5 2 4 4" xfId="632"/>
    <cellStyle name="Normal 5 2 4 4 2" xfId="1179"/>
    <cellStyle name="Normal 5 2 4 4 2 2" xfId="2166"/>
    <cellStyle name="Normal 5 2 4 4 2 2 2" xfId="4099"/>
    <cellStyle name="Normal 5 2 4 4 2 2 2 2" xfId="11909"/>
    <cellStyle name="Normal 5 2 4 4 2 2 3" xfId="6119"/>
    <cellStyle name="Normal 5 2 4 4 2 2 3 2" xfId="13839"/>
    <cellStyle name="Normal 5 2 4 4 2 2 4" xfId="8049"/>
    <cellStyle name="Normal 5 2 4 4 2 2 4 2" xfId="15769"/>
    <cellStyle name="Normal 5 2 4 4 2 2 5" xfId="9979"/>
    <cellStyle name="Normal 5 2 4 4 2 3" xfId="3136"/>
    <cellStyle name="Normal 5 2 4 4 2 3 2" xfId="10946"/>
    <cellStyle name="Normal 5 2 4 4 2 4" xfId="5156"/>
    <cellStyle name="Normal 5 2 4 4 2 4 2" xfId="12876"/>
    <cellStyle name="Normal 5 2 4 4 2 5" xfId="7086"/>
    <cellStyle name="Normal 5 2 4 4 2 5 2" xfId="14806"/>
    <cellStyle name="Normal 5 2 4 4 2 6" xfId="9016"/>
    <cellStyle name="Normal 5 2 4 4 3" xfId="1685"/>
    <cellStyle name="Normal 5 2 4 4 3 2" xfId="3618"/>
    <cellStyle name="Normal 5 2 4 4 3 2 2" xfId="11428"/>
    <cellStyle name="Normal 5 2 4 4 3 3" xfId="5638"/>
    <cellStyle name="Normal 5 2 4 4 3 3 2" xfId="13358"/>
    <cellStyle name="Normal 5 2 4 4 3 4" xfId="7568"/>
    <cellStyle name="Normal 5 2 4 4 3 4 2" xfId="15288"/>
    <cellStyle name="Normal 5 2 4 4 3 5" xfId="9498"/>
    <cellStyle name="Normal 5 2 4 4 4" xfId="2654"/>
    <cellStyle name="Normal 5 2 4 4 4 2" xfId="10464"/>
    <cellStyle name="Normal 5 2 4 4 5" xfId="4674"/>
    <cellStyle name="Normal 5 2 4 4 5 2" xfId="12394"/>
    <cellStyle name="Normal 5 2 4 4 6" xfId="6604"/>
    <cellStyle name="Normal 5 2 4 4 6 2" xfId="14324"/>
    <cellStyle name="Normal 5 2 4 4 7" xfId="8534"/>
    <cellStyle name="Normal 5 2 4 5" xfId="858"/>
    <cellStyle name="Normal 5 2 4 5 2" xfId="1846"/>
    <cellStyle name="Normal 5 2 4 5 2 2" xfId="3779"/>
    <cellStyle name="Normal 5 2 4 5 2 2 2" xfId="11589"/>
    <cellStyle name="Normal 5 2 4 5 2 3" xfId="5799"/>
    <cellStyle name="Normal 5 2 4 5 2 3 2" xfId="13519"/>
    <cellStyle name="Normal 5 2 4 5 2 4" xfId="7729"/>
    <cellStyle name="Normal 5 2 4 5 2 4 2" xfId="15449"/>
    <cellStyle name="Normal 5 2 4 5 2 5" xfId="9659"/>
    <cellStyle name="Normal 5 2 4 5 3" xfId="2815"/>
    <cellStyle name="Normal 5 2 4 5 3 2" xfId="10625"/>
    <cellStyle name="Normal 5 2 4 5 4" xfId="4835"/>
    <cellStyle name="Normal 5 2 4 5 4 2" xfId="12555"/>
    <cellStyle name="Normal 5 2 4 5 5" xfId="6765"/>
    <cellStyle name="Normal 5 2 4 5 5 2" xfId="14485"/>
    <cellStyle name="Normal 5 2 4 5 6" xfId="8695"/>
    <cellStyle name="Normal 5 2 4 6" xfId="1364"/>
    <cellStyle name="Normal 5 2 4 6 2" xfId="3297"/>
    <cellStyle name="Normal 5 2 4 6 2 2" xfId="11107"/>
    <cellStyle name="Normal 5 2 4 6 3" xfId="5317"/>
    <cellStyle name="Normal 5 2 4 6 3 2" xfId="13037"/>
    <cellStyle name="Normal 5 2 4 6 4" xfId="7247"/>
    <cellStyle name="Normal 5 2 4 6 4 2" xfId="14967"/>
    <cellStyle name="Normal 5 2 4 6 5" xfId="9177"/>
    <cellStyle name="Normal 5 2 4 7" xfId="2333"/>
    <cellStyle name="Normal 5 2 4 7 2" xfId="10143"/>
    <cellStyle name="Normal 5 2 4 8" xfId="4353"/>
    <cellStyle name="Normal 5 2 4 8 2" xfId="12073"/>
    <cellStyle name="Normal 5 2 4 9" xfId="6283"/>
    <cellStyle name="Normal 5 2 4 9 2" xfId="14003"/>
    <cellStyle name="Normal 5 2 5" xfId="350"/>
    <cellStyle name="Normal 5 2 5 2" xfId="510"/>
    <cellStyle name="Normal 5 2 5 2 2" xfId="1058"/>
    <cellStyle name="Normal 5 2 5 2 2 2" xfId="2046"/>
    <cellStyle name="Normal 5 2 5 2 2 2 2" xfId="3979"/>
    <cellStyle name="Normal 5 2 5 2 2 2 2 2" xfId="11789"/>
    <cellStyle name="Normal 5 2 5 2 2 2 3" xfId="5999"/>
    <cellStyle name="Normal 5 2 5 2 2 2 3 2" xfId="13719"/>
    <cellStyle name="Normal 5 2 5 2 2 2 4" xfId="7929"/>
    <cellStyle name="Normal 5 2 5 2 2 2 4 2" xfId="15649"/>
    <cellStyle name="Normal 5 2 5 2 2 2 5" xfId="9859"/>
    <cellStyle name="Normal 5 2 5 2 2 3" xfId="3015"/>
    <cellStyle name="Normal 5 2 5 2 2 3 2" xfId="10825"/>
    <cellStyle name="Normal 5 2 5 2 2 4" xfId="5035"/>
    <cellStyle name="Normal 5 2 5 2 2 4 2" xfId="12755"/>
    <cellStyle name="Normal 5 2 5 2 2 5" xfId="6965"/>
    <cellStyle name="Normal 5 2 5 2 2 5 2" xfId="14685"/>
    <cellStyle name="Normal 5 2 5 2 2 6" xfId="8895"/>
    <cellStyle name="Normal 5 2 5 2 3" xfId="1564"/>
    <cellStyle name="Normal 5 2 5 2 3 2" xfId="3497"/>
    <cellStyle name="Normal 5 2 5 2 3 2 2" xfId="11307"/>
    <cellStyle name="Normal 5 2 5 2 3 3" xfId="5517"/>
    <cellStyle name="Normal 5 2 5 2 3 3 2" xfId="13237"/>
    <cellStyle name="Normal 5 2 5 2 3 4" xfId="7447"/>
    <cellStyle name="Normal 5 2 5 2 3 4 2" xfId="15167"/>
    <cellStyle name="Normal 5 2 5 2 3 5" xfId="9377"/>
    <cellStyle name="Normal 5 2 5 2 4" xfId="2533"/>
    <cellStyle name="Normal 5 2 5 2 4 2" xfId="10343"/>
    <cellStyle name="Normal 5 2 5 2 5" xfId="4553"/>
    <cellStyle name="Normal 5 2 5 2 5 2" xfId="12273"/>
    <cellStyle name="Normal 5 2 5 2 6" xfId="6483"/>
    <cellStyle name="Normal 5 2 5 2 6 2" xfId="14203"/>
    <cellStyle name="Normal 5 2 5 2 7" xfId="8413"/>
    <cellStyle name="Normal 5 2 5 3" xfId="672"/>
    <cellStyle name="Normal 5 2 5 3 2" xfId="1219"/>
    <cellStyle name="Normal 5 2 5 3 2 2" xfId="2206"/>
    <cellStyle name="Normal 5 2 5 3 2 2 2" xfId="4139"/>
    <cellStyle name="Normal 5 2 5 3 2 2 2 2" xfId="11949"/>
    <cellStyle name="Normal 5 2 5 3 2 2 3" xfId="6159"/>
    <cellStyle name="Normal 5 2 5 3 2 2 3 2" xfId="13879"/>
    <cellStyle name="Normal 5 2 5 3 2 2 4" xfId="8089"/>
    <cellStyle name="Normal 5 2 5 3 2 2 4 2" xfId="15809"/>
    <cellStyle name="Normal 5 2 5 3 2 2 5" xfId="10019"/>
    <cellStyle name="Normal 5 2 5 3 2 3" xfId="3176"/>
    <cellStyle name="Normal 5 2 5 3 2 3 2" xfId="10986"/>
    <cellStyle name="Normal 5 2 5 3 2 4" xfId="5196"/>
    <cellStyle name="Normal 5 2 5 3 2 4 2" xfId="12916"/>
    <cellStyle name="Normal 5 2 5 3 2 5" xfId="7126"/>
    <cellStyle name="Normal 5 2 5 3 2 5 2" xfId="14846"/>
    <cellStyle name="Normal 5 2 5 3 2 6" xfId="9056"/>
    <cellStyle name="Normal 5 2 5 3 3" xfId="1725"/>
    <cellStyle name="Normal 5 2 5 3 3 2" xfId="3658"/>
    <cellStyle name="Normal 5 2 5 3 3 2 2" xfId="11468"/>
    <cellStyle name="Normal 5 2 5 3 3 3" xfId="5678"/>
    <cellStyle name="Normal 5 2 5 3 3 3 2" xfId="13398"/>
    <cellStyle name="Normal 5 2 5 3 3 4" xfId="7608"/>
    <cellStyle name="Normal 5 2 5 3 3 4 2" xfId="15328"/>
    <cellStyle name="Normal 5 2 5 3 3 5" xfId="9538"/>
    <cellStyle name="Normal 5 2 5 3 4" xfId="2694"/>
    <cellStyle name="Normal 5 2 5 3 4 2" xfId="10504"/>
    <cellStyle name="Normal 5 2 5 3 5" xfId="4714"/>
    <cellStyle name="Normal 5 2 5 3 5 2" xfId="12434"/>
    <cellStyle name="Normal 5 2 5 3 6" xfId="6644"/>
    <cellStyle name="Normal 5 2 5 3 6 2" xfId="14364"/>
    <cellStyle name="Normal 5 2 5 3 7" xfId="8574"/>
    <cellStyle name="Normal 5 2 5 4" xfId="898"/>
    <cellStyle name="Normal 5 2 5 4 2" xfId="1886"/>
    <cellStyle name="Normal 5 2 5 4 2 2" xfId="3819"/>
    <cellStyle name="Normal 5 2 5 4 2 2 2" xfId="11629"/>
    <cellStyle name="Normal 5 2 5 4 2 3" xfId="5839"/>
    <cellStyle name="Normal 5 2 5 4 2 3 2" xfId="13559"/>
    <cellStyle name="Normal 5 2 5 4 2 4" xfId="7769"/>
    <cellStyle name="Normal 5 2 5 4 2 4 2" xfId="15489"/>
    <cellStyle name="Normal 5 2 5 4 2 5" xfId="9699"/>
    <cellStyle name="Normal 5 2 5 4 3" xfId="2855"/>
    <cellStyle name="Normal 5 2 5 4 3 2" xfId="10665"/>
    <cellStyle name="Normal 5 2 5 4 4" xfId="4875"/>
    <cellStyle name="Normal 5 2 5 4 4 2" xfId="12595"/>
    <cellStyle name="Normal 5 2 5 4 5" xfId="6805"/>
    <cellStyle name="Normal 5 2 5 4 5 2" xfId="14525"/>
    <cellStyle name="Normal 5 2 5 4 6" xfId="8735"/>
    <cellStyle name="Normal 5 2 5 5" xfId="1404"/>
    <cellStyle name="Normal 5 2 5 5 2" xfId="3337"/>
    <cellStyle name="Normal 5 2 5 5 2 2" xfId="11147"/>
    <cellStyle name="Normal 5 2 5 5 3" xfId="5357"/>
    <cellStyle name="Normal 5 2 5 5 3 2" xfId="13077"/>
    <cellStyle name="Normal 5 2 5 5 4" xfId="7287"/>
    <cellStyle name="Normal 5 2 5 5 4 2" xfId="15007"/>
    <cellStyle name="Normal 5 2 5 5 5" xfId="9217"/>
    <cellStyle name="Normal 5 2 5 6" xfId="2373"/>
    <cellStyle name="Normal 5 2 5 6 2" xfId="10183"/>
    <cellStyle name="Normal 5 2 5 7" xfId="4393"/>
    <cellStyle name="Normal 5 2 5 7 2" xfId="12113"/>
    <cellStyle name="Normal 5 2 5 8" xfId="6323"/>
    <cellStyle name="Normal 5 2 5 8 2" xfId="14043"/>
    <cellStyle name="Normal 5 2 5 9" xfId="8253"/>
    <cellStyle name="Normal 5 2 6" xfId="430"/>
    <cellStyle name="Normal 5 2 6 2" xfId="978"/>
    <cellStyle name="Normal 5 2 6 2 2" xfId="1966"/>
    <cellStyle name="Normal 5 2 6 2 2 2" xfId="3899"/>
    <cellStyle name="Normal 5 2 6 2 2 2 2" xfId="11709"/>
    <cellStyle name="Normal 5 2 6 2 2 3" xfId="5919"/>
    <cellStyle name="Normal 5 2 6 2 2 3 2" xfId="13639"/>
    <cellStyle name="Normal 5 2 6 2 2 4" xfId="7849"/>
    <cellStyle name="Normal 5 2 6 2 2 4 2" xfId="15569"/>
    <cellStyle name="Normal 5 2 6 2 2 5" xfId="9779"/>
    <cellStyle name="Normal 5 2 6 2 3" xfId="2935"/>
    <cellStyle name="Normal 5 2 6 2 3 2" xfId="10745"/>
    <cellStyle name="Normal 5 2 6 2 4" xfId="4955"/>
    <cellStyle name="Normal 5 2 6 2 4 2" xfId="12675"/>
    <cellStyle name="Normal 5 2 6 2 5" xfId="6885"/>
    <cellStyle name="Normal 5 2 6 2 5 2" xfId="14605"/>
    <cellStyle name="Normal 5 2 6 2 6" xfId="8815"/>
    <cellStyle name="Normal 5 2 6 3" xfId="1484"/>
    <cellStyle name="Normal 5 2 6 3 2" xfId="3417"/>
    <cellStyle name="Normal 5 2 6 3 2 2" xfId="11227"/>
    <cellStyle name="Normal 5 2 6 3 3" xfId="5437"/>
    <cellStyle name="Normal 5 2 6 3 3 2" xfId="13157"/>
    <cellStyle name="Normal 5 2 6 3 4" xfId="7367"/>
    <cellStyle name="Normal 5 2 6 3 4 2" xfId="15087"/>
    <cellStyle name="Normal 5 2 6 3 5" xfId="9297"/>
    <cellStyle name="Normal 5 2 6 4" xfId="2453"/>
    <cellStyle name="Normal 5 2 6 4 2" xfId="10263"/>
    <cellStyle name="Normal 5 2 6 5" xfId="4473"/>
    <cellStyle name="Normal 5 2 6 5 2" xfId="12193"/>
    <cellStyle name="Normal 5 2 6 6" xfId="6403"/>
    <cellStyle name="Normal 5 2 6 6 2" xfId="14123"/>
    <cellStyle name="Normal 5 2 6 7" xfId="8333"/>
    <cellStyle name="Normal 5 2 7" xfId="592"/>
    <cellStyle name="Normal 5 2 7 2" xfId="1139"/>
    <cellStyle name="Normal 5 2 7 2 2" xfId="2126"/>
    <cellStyle name="Normal 5 2 7 2 2 2" xfId="4059"/>
    <cellStyle name="Normal 5 2 7 2 2 2 2" xfId="11869"/>
    <cellStyle name="Normal 5 2 7 2 2 3" xfId="6079"/>
    <cellStyle name="Normal 5 2 7 2 2 3 2" xfId="13799"/>
    <cellStyle name="Normal 5 2 7 2 2 4" xfId="8009"/>
    <cellStyle name="Normal 5 2 7 2 2 4 2" xfId="15729"/>
    <cellStyle name="Normal 5 2 7 2 2 5" xfId="9939"/>
    <cellStyle name="Normal 5 2 7 2 3" xfId="3096"/>
    <cellStyle name="Normal 5 2 7 2 3 2" xfId="10906"/>
    <cellStyle name="Normal 5 2 7 2 4" xfId="5116"/>
    <cellStyle name="Normal 5 2 7 2 4 2" xfId="12836"/>
    <cellStyle name="Normal 5 2 7 2 5" xfId="7046"/>
    <cellStyle name="Normal 5 2 7 2 5 2" xfId="14766"/>
    <cellStyle name="Normal 5 2 7 2 6" xfId="8976"/>
    <cellStyle name="Normal 5 2 7 3" xfId="1645"/>
    <cellStyle name="Normal 5 2 7 3 2" xfId="3578"/>
    <cellStyle name="Normal 5 2 7 3 2 2" xfId="11388"/>
    <cellStyle name="Normal 5 2 7 3 3" xfId="5598"/>
    <cellStyle name="Normal 5 2 7 3 3 2" xfId="13318"/>
    <cellStyle name="Normal 5 2 7 3 4" xfId="7528"/>
    <cellStyle name="Normal 5 2 7 3 4 2" xfId="15248"/>
    <cellStyle name="Normal 5 2 7 3 5" xfId="9458"/>
    <cellStyle name="Normal 5 2 7 4" xfId="2614"/>
    <cellStyle name="Normal 5 2 7 4 2" xfId="10424"/>
    <cellStyle name="Normal 5 2 7 5" xfId="4634"/>
    <cellStyle name="Normal 5 2 7 5 2" xfId="12354"/>
    <cellStyle name="Normal 5 2 7 6" xfId="6564"/>
    <cellStyle name="Normal 5 2 7 6 2" xfId="14284"/>
    <cellStyle name="Normal 5 2 7 7" xfId="8494"/>
    <cellStyle name="Normal 5 2 8" xfId="804"/>
    <cellStyle name="Normal 5 2 8 2" xfId="1806"/>
    <cellStyle name="Normal 5 2 8 2 2" xfId="3739"/>
    <cellStyle name="Normal 5 2 8 2 2 2" xfId="11549"/>
    <cellStyle name="Normal 5 2 8 2 3" xfId="5759"/>
    <cellStyle name="Normal 5 2 8 2 3 2" xfId="13479"/>
    <cellStyle name="Normal 5 2 8 2 4" xfId="7689"/>
    <cellStyle name="Normal 5 2 8 2 4 2" xfId="15409"/>
    <cellStyle name="Normal 5 2 8 2 5" xfId="9619"/>
    <cellStyle name="Normal 5 2 8 3" xfId="2775"/>
    <cellStyle name="Normal 5 2 8 3 2" xfId="10585"/>
    <cellStyle name="Normal 5 2 8 4" xfId="4795"/>
    <cellStyle name="Normal 5 2 8 4 2" xfId="12515"/>
    <cellStyle name="Normal 5 2 8 5" xfId="6725"/>
    <cellStyle name="Normal 5 2 8 5 2" xfId="14445"/>
    <cellStyle name="Normal 5 2 8 6" xfId="8655"/>
    <cellStyle name="Normal 5 2 9" xfId="1324"/>
    <cellStyle name="Normal 5 2 9 2" xfId="3257"/>
    <cellStyle name="Normal 5 2 9 2 2" xfId="11067"/>
    <cellStyle name="Normal 5 2 9 3" xfId="5277"/>
    <cellStyle name="Normal 5 2 9 3 2" xfId="12997"/>
    <cellStyle name="Normal 5 2 9 4" xfId="7207"/>
    <cellStyle name="Normal 5 2 9 4 2" xfId="14927"/>
    <cellStyle name="Normal 5 2 9 5" xfId="9137"/>
    <cellStyle name="Normal 5 3" xfId="223"/>
    <cellStyle name="Normal 5 3 10" xfId="4321"/>
    <cellStyle name="Normal 5 3 10 2" xfId="12041"/>
    <cellStyle name="Normal 5 3 11" xfId="6251"/>
    <cellStyle name="Normal 5 3 11 2" xfId="13971"/>
    <cellStyle name="Normal 5 3 12" xfId="8181"/>
    <cellStyle name="Normal 5 3 2" xfId="253"/>
    <cellStyle name="Normal 5 3 2 10" xfId="6271"/>
    <cellStyle name="Normal 5 3 2 10 2" xfId="13991"/>
    <cellStyle name="Normal 5 3 2 11" xfId="8201"/>
    <cellStyle name="Normal 5 3 2 2" xfId="338"/>
    <cellStyle name="Normal 5 3 2 2 10" xfId="8241"/>
    <cellStyle name="Normal 5 3 2 2 2" xfId="418"/>
    <cellStyle name="Normal 5 3 2 2 2 2" xfId="578"/>
    <cellStyle name="Normal 5 3 2 2 2 2 2" xfId="1126"/>
    <cellStyle name="Normal 5 3 2 2 2 2 2 2" xfId="2114"/>
    <cellStyle name="Normal 5 3 2 2 2 2 2 2 2" xfId="4047"/>
    <cellStyle name="Normal 5 3 2 2 2 2 2 2 2 2" xfId="11857"/>
    <cellStyle name="Normal 5 3 2 2 2 2 2 2 3" xfId="6067"/>
    <cellStyle name="Normal 5 3 2 2 2 2 2 2 3 2" xfId="13787"/>
    <cellStyle name="Normal 5 3 2 2 2 2 2 2 4" xfId="7997"/>
    <cellStyle name="Normal 5 3 2 2 2 2 2 2 4 2" xfId="15717"/>
    <cellStyle name="Normal 5 3 2 2 2 2 2 2 5" xfId="9927"/>
    <cellStyle name="Normal 5 3 2 2 2 2 2 3" xfId="3083"/>
    <cellStyle name="Normal 5 3 2 2 2 2 2 3 2" xfId="10893"/>
    <cellStyle name="Normal 5 3 2 2 2 2 2 4" xfId="5103"/>
    <cellStyle name="Normal 5 3 2 2 2 2 2 4 2" xfId="12823"/>
    <cellStyle name="Normal 5 3 2 2 2 2 2 5" xfId="7033"/>
    <cellStyle name="Normal 5 3 2 2 2 2 2 5 2" xfId="14753"/>
    <cellStyle name="Normal 5 3 2 2 2 2 2 6" xfId="8963"/>
    <cellStyle name="Normal 5 3 2 2 2 2 3" xfId="1632"/>
    <cellStyle name="Normal 5 3 2 2 2 2 3 2" xfId="3565"/>
    <cellStyle name="Normal 5 3 2 2 2 2 3 2 2" xfId="11375"/>
    <cellStyle name="Normal 5 3 2 2 2 2 3 3" xfId="5585"/>
    <cellStyle name="Normal 5 3 2 2 2 2 3 3 2" xfId="13305"/>
    <cellStyle name="Normal 5 3 2 2 2 2 3 4" xfId="7515"/>
    <cellStyle name="Normal 5 3 2 2 2 2 3 4 2" xfId="15235"/>
    <cellStyle name="Normal 5 3 2 2 2 2 3 5" xfId="9445"/>
    <cellStyle name="Normal 5 3 2 2 2 2 4" xfId="2601"/>
    <cellStyle name="Normal 5 3 2 2 2 2 4 2" xfId="10411"/>
    <cellStyle name="Normal 5 3 2 2 2 2 5" xfId="4621"/>
    <cellStyle name="Normal 5 3 2 2 2 2 5 2" xfId="12341"/>
    <cellStyle name="Normal 5 3 2 2 2 2 6" xfId="6551"/>
    <cellStyle name="Normal 5 3 2 2 2 2 6 2" xfId="14271"/>
    <cellStyle name="Normal 5 3 2 2 2 2 7" xfId="8481"/>
    <cellStyle name="Normal 5 3 2 2 2 3" xfId="740"/>
    <cellStyle name="Normal 5 3 2 2 2 3 2" xfId="1287"/>
    <cellStyle name="Normal 5 3 2 2 2 3 2 2" xfId="2274"/>
    <cellStyle name="Normal 5 3 2 2 2 3 2 2 2" xfId="4207"/>
    <cellStyle name="Normal 5 3 2 2 2 3 2 2 2 2" xfId="12017"/>
    <cellStyle name="Normal 5 3 2 2 2 3 2 2 3" xfId="6227"/>
    <cellStyle name="Normal 5 3 2 2 2 3 2 2 3 2" xfId="13947"/>
    <cellStyle name="Normal 5 3 2 2 2 3 2 2 4" xfId="8157"/>
    <cellStyle name="Normal 5 3 2 2 2 3 2 2 4 2" xfId="15877"/>
    <cellStyle name="Normal 5 3 2 2 2 3 2 2 5" xfId="10087"/>
    <cellStyle name="Normal 5 3 2 2 2 3 2 3" xfId="3244"/>
    <cellStyle name="Normal 5 3 2 2 2 3 2 3 2" xfId="11054"/>
    <cellStyle name="Normal 5 3 2 2 2 3 2 4" xfId="5264"/>
    <cellStyle name="Normal 5 3 2 2 2 3 2 4 2" xfId="12984"/>
    <cellStyle name="Normal 5 3 2 2 2 3 2 5" xfId="7194"/>
    <cellStyle name="Normal 5 3 2 2 2 3 2 5 2" xfId="14914"/>
    <cellStyle name="Normal 5 3 2 2 2 3 2 6" xfId="9124"/>
    <cellStyle name="Normal 5 3 2 2 2 3 3" xfId="1793"/>
    <cellStyle name="Normal 5 3 2 2 2 3 3 2" xfId="3726"/>
    <cellStyle name="Normal 5 3 2 2 2 3 3 2 2" xfId="11536"/>
    <cellStyle name="Normal 5 3 2 2 2 3 3 3" xfId="5746"/>
    <cellStyle name="Normal 5 3 2 2 2 3 3 3 2" xfId="13466"/>
    <cellStyle name="Normal 5 3 2 2 2 3 3 4" xfId="7676"/>
    <cellStyle name="Normal 5 3 2 2 2 3 3 4 2" xfId="15396"/>
    <cellStyle name="Normal 5 3 2 2 2 3 3 5" xfId="9606"/>
    <cellStyle name="Normal 5 3 2 2 2 3 4" xfId="2762"/>
    <cellStyle name="Normal 5 3 2 2 2 3 4 2" xfId="10572"/>
    <cellStyle name="Normal 5 3 2 2 2 3 5" xfId="4782"/>
    <cellStyle name="Normal 5 3 2 2 2 3 5 2" xfId="12502"/>
    <cellStyle name="Normal 5 3 2 2 2 3 6" xfId="6712"/>
    <cellStyle name="Normal 5 3 2 2 2 3 6 2" xfId="14432"/>
    <cellStyle name="Normal 5 3 2 2 2 3 7" xfId="8642"/>
    <cellStyle name="Normal 5 3 2 2 2 4" xfId="966"/>
    <cellStyle name="Normal 5 3 2 2 2 4 2" xfId="1954"/>
    <cellStyle name="Normal 5 3 2 2 2 4 2 2" xfId="3887"/>
    <cellStyle name="Normal 5 3 2 2 2 4 2 2 2" xfId="11697"/>
    <cellStyle name="Normal 5 3 2 2 2 4 2 3" xfId="5907"/>
    <cellStyle name="Normal 5 3 2 2 2 4 2 3 2" xfId="13627"/>
    <cellStyle name="Normal 5 3 2 2 2 4 2 4" xfId="7837"/>
    <cellStyle name="Normal 5 3 2 2 2 4 2 4 2" xfId="15557"/>
    <cellStyle name="Normal 5 3 2 2 2 4 2 5" xfId="9767"/>
    <cellStyle name="Normal 5 3 2 2 2 4 3" xfId="2923"/>
    <cellStyle name="Normal 5 3 2 2 2 4 3 2" xfId="10733"/>
    <cellStyle name="Normal 5 3 2 2 2 4 4" xfId="4943"/>
    <cellStyle name="Normal 5 3 2 2 2 4 4 2" xfId="12663"/>
    <cellStyle name="Normal 5 3 2 2 2 4 5" xfId="6873"/>
    <cellStyle name="Normal 5 3 2 2 2 4 5 2" xfId="14593"/>
    <cellStyle name="Normal 5 3 2 2 2 4 6" xfId="8803"/>
    <cellStyle name="Normal 5 3 2 2 2 5" xfId="1472"/>
    <cellStyle name="Normal 5 3 2 2 2 5 2" xfId="3405"/>
    <cellStyle name="Normal 5 3 2 2 2 5 2 2" xfId="11215"/>
    <cellStyle name="Normal 5 3 2 2 2 5 3" xfId="5425"/>
    <cellStyle name="Normal 5 3 2 2 2 5 3 2" xfId="13145"/>
    <cellStyle name="Normal 5 3 2 2 2 5 4" xfId="7355"/>
    <cellStyle name="Normal 5 3 2 2 2 5 4 2" xfId="15075"/>
    <cellStyle name="Normal 5 3 2 2 2 5 5" xfId="9285"/>
    <cellStyle name="Normal 5 3 2 2 2 6" xfId="2441"/>
    <cellStyle name="Normal 5 3 2 2 2 6 2" xfId="10251"/>
    <cellStyle name="Normal 5 3 2 2 2 7" xfId="4461"/>
    <cellStyle name="Normal 5 3 2 2 2 7 2" xfId="12181"/>
    <cellStyle name="Normal 5 3 2 2 2 8" xfId="6391"/>
    <cellStyle name="Normal 5 3 2 2 2 8 2" xfId="14111"/>
    <cellStyle name="Normal 5 3 2 2 2 9" xfId="8321"/>
    <cellStyle name="Normal 5 3 2 2 3" xfId="498"/>
    <cellStyle name="Normal 5 3 2 2 3 2" xfId="1046"/>
    <cellStyle name="Normal 5 3 2 2 3 2 2" xfId="2034"/>
    <cellStyle name="Normal 5 3 2 2 3 2 2 2" xfId="3967"/>
    <cellStyle name="Normal 5 3 2 2 3 2 2 2 2" xfId="11777"/>
    <cellStyle name="Normal 5 3 2 2 3 2 2 3" xfId="5987"/>
    <cellStyle name="Normal 5 3 2 2 3 2 2 3 2" xfId="13707"/>
    <cellStyle name="Normal 5 3 2 2 3 2 2 4" xfId="7917"/>
    <cellStyle name="Normal 5 3 2 2 3 2 2 4 2" xfId="15637"/>
    <cellStyle name="Normal 5 3 2 2 3 2 2 5" xfId="9847"/>
    <cellStyle name="Normal 5 3 2 2 3 2 3" xfId="3003"/>
    <cellStyle name="Normal 5 3 2 2 3 2 3 2" xfId="10813"/>
    <cellStyle name="Normal 5 3 2 2 3 2 4" xfId="5023"/>
    <cellStyle name="Normal 5 3 2 2 3 2 4 2" xfId="12743"/>
    <cellStyle name="Normal 5 3 2 2 3 2 5" xfId="6953"/>
    <cellStyle name="Normal 5 3 2 2 3 2 5 2" xfId="14673"/>
    <cellStyle name="Normal 5 3 2 2 3 2 6" xfId="8883"/>
    <cellStyle name="Normal 5 3 2 2 3 3" xfId="1552"/>
    <cellStyle name="Normal 5 3 2 2 3 3 2" xfId="3485"/>
    <cellStyle name="Normal 5 3 2 2 3 3 2 2" xfId="11295"/>
    <cellStyle name="Normal 5 3 2 2 3 3 3" xfId="5505"/>
    <cellStyle name="Normal 5 3 2 2 3 3 3 2" xfId="13225"/>
    <cellStyle name="Normal 5 3 2 2 3 3 4" xfId="7435"/>
    <cellStyle name="Normal 5 3 2 2 3 3 4 2" xfId="15155"/>
    <cellStyle name="Normal 5 3 2 2 3 3 5" xfId="9365"/>
    <cellStyle name="Normal 5 3 2 2 3 4" xfId="2521"/>
    <cellStyle name="Normal 5 3 2 2 3 4 2" xfId="10331"/>
    <cellStyle name="Normal 5 3 2 2 3 5" xfId="4541"/>
    <cellStyle name="Normal 5 3 2 2 3 5 2" xfId="12261"/>
    <cellStyle name="Normal 5 3 2 2 3 6" xfId="6471"/>
    <cellStyle name="Normal 5 3 2 2 3 6 2" xfId="14191"/>
    <cellStyle name="Normal 5 3 2 2 3 7" xfId="8401"/>
    <cellStyle name="Normal 5 3 2 2 4" xfId="660"/>
    <cellStyle name="Normal 5 3 2 2 4 2" xfId="1207"/>
    <cellStyle name="Normal 5 3 2 2 4 2 2" xfId="2194"/>
    <cellStyle name="Normal 5 3 2 2 4 2 2 2" xfId="4127"/>
    <cellStyle name="Normal 5 3 2 2 4 2 2 2 2" xfId="11937"/>
    <cellStyle name="Normal 5 3 2 2 4 2 2 3" xfId="6147"/>
    <cellStyle name="Normal 5 3 2 2 4 2 2 3 2" xfId="13867"/>
    <cellStyle name="Normal 5 3 2 2 4 2 2 4" xfId="8077"/>
    <cellStyle name="Normal 5 3 2 2 4 2 2 4 2" xfId="15797"/>
    <cellStyle name="Normal 5 3 2 2 4 2 2 5" xfId="10007"/>
    <cellStyle name="Normal 5 3 2 2 4 2 3" xfId="3164"/>
    <cellStyle name="Normal 5 3 2 2 4 2 3 2" xfId="10974"/>
    <cellStyle name="Normal 5 3 2 2 4 2 4" xfId="5184"/>
    <cellStyle name="Normal 5 3 2 2 4 2 4 2" xfId="12904"/>
    <cellStyle name="Normal 5 3 2 2 4 2 5" xfId="7114"/>
    <cellStyle name="Normal 5 3 2 2 4 2 5 2" xfId="14834"/>
    <cellStyle name="Normal 5 3 2 2 4 2 6" xfId="9044"/>
    <cellStyle name="Normal 5 3 2 2 4 3" xfId="1713"/>
    <cellStyle name="Normal 5 3 2 2 4 3 2" xfId="3646"/>
    <cellStyle name="Normal 5 3 2 2 4 3 2 2" xfId="11456"/>
    <cellStyle name="Normal 5 3 2 2 4 3 3" xfId="5666"/>
    <cellStyle name="Normal 5 3 2 2 4 3 3 2" xfId="13386"/>
    <cellStyle name="Normal 5 3 2 2 4 3 4" xfId="7596"/>
    <cellStyle name="Normal 5 3 2 2 4 3 4 2" xfId="15316"/>
    <cellStyle name="Normal 5 3 2 2 4 3 5" xfId="9526"/>
    <cellStyle name="Normal 5 3 2 2 4 4" xfId="2682"/>
    <cellStyle name="Normal 5 3 2 2 4 4 2" xfId="10492"/>
    <cellStyle name="Normal 5 3 2 2 4 5" xfId="4702"/>
    <cellStyle name="Normal 5 3 2 2 4 5 2" xfId="12422"/>
    <cellStyle name="Normal 5 3 2 2 4 6" xfId="6632"/>
    <cellStyle name="Normal 5 3 2 2 4 6 2" xfId="14352"/>
    <cellStyle name="Normal 5 3 2 2 4 7" xfId="8562"/>
    <cellStyle name="Normal 5 3 2 2 5" xfId="886"/>
    <cellStyle name="Normal 5 3 2 2 5 2" xfId="1874"/>
    <cellStyle name="Normal 5 3 2 2 5 2 2" xfId="3807"/>
    <cellStyle name="Normal 5 3 2 2 5 2 2 2" xfId="11617"/>
    <cellStyle name="Normal 5 3 2 2 5 2 3" xfId="5827"/>
    <cellStyle name="Normal 5 3 2 2 5 2 3 2" xfId="13547"/>
    <cellStyle name="Normal 5 3 2 2 5 2 4" xfId="7757"/>
    <cellStyle name="Normal 5 3 2 2 5 2 4 2" xfId="15477"/>
    <cellStyle name="Normal 5 3 2 2 5 2 5" xfId="9687"/>
    <cellStyle name="Normal 5 3 2 2 5 3" xfId="2843"/>
    <cellStyle name="Normal 5 3 2 2 5 3 2" xfId="10653"/>
    <cellStyle name="Normal 5 3 2 2 5 4" xfId="4863"/>
    <cellStyle name="Normal 5 3 2 2 5 4 2" xfId="12583"/>
    <cellStyle name="Normal 5 3 2 2 5 5" xfId="6793"/>
    <cellStyle name="Normal 5 3 2 2 5 5 2" xfId="14513"/>
    <cellStyle name="Normal 5 3 2 2 5 6" xfId="8723"/>
    <cellStyle name="Normal 5 3 2 2 6" xfId="1392"/>
    <cellStyle name="Normal 5 3 2 2 6 2" xfId="3325"/>
    <cellStyle name="Normal 5 3 2 2 6 2 2" xfId="11135"/>
    <cellStyle name="Normal 5 3 2 2 6 3" xfId="5345"/>
    <cellStyle name="Normal 5 3 2 2 6 3 2" xfId="13065"/>
    <cellStyle name="Normal 5 3 2 2 6 4" xfId="7275"/>
    <cellStyle name="Normal 5 3 2 2 6 4 2" xfId="14995"/>
    <cellStyle name="Normal 5 3 2 2 6 5" xfId="9205"/>
    <cellStyle name="Normal 5 3 2 2 7" xfId="2361"/>
    <cellStyle name="Normal 5 3 2 2 7 2" xfId="10171"/>
    <cellStyle name="Normal 5 3 2 2 8" xfId="4381"/>
    <cellStyle name="Normal 5 3 2 2 8 2" xfId="12101"/>
    <cellStyle name="Normal 5 3 2 2 9" xfId="6311"/>
    <cellStyle name="Normal 5 3 2 2 9 2" xfId="14031"/>
    <cellStyle name="Normal 5 3 2 3" xfId="378"/>
    <cellStyle name="Normal 5 3 2 3 2" xfId="538"/>
    <cellStyle name="Normal 5 3 2 3 2 2" xfId="1086"/>
    <cellStyle name="Normal 5 3 2 3 2 2 2" xfId="2074"/>
    <cellStyle name="Normal 5 3 2 3 2 2 2 2" xfId="4007"/>
    <cellStyle name="Normal 5 3 2 3 2 2 2 2 2" xfId="11817"/>
    <cellStyle name="Normal 5 3 2 3 2 2 2 3" xfId="6027"/>
    <cellStyle name="Normal 5 3 2 3 2 2 2 3 2" xfId="13747"/>
    <cellStyle name="Normal 5 3 2 3 2 2 2 4" xfId="7957"/>
    <cellStyle name="Normal 5 3 2 3 2 2 2 4 2" xfId="15677"/>
    <cellStyle name="Normal 5 3 2 3 2 2 2 5" xfId="9887"/>
    <cellStyle name="Normal 5 3 2 3 2 2 3" xfId="3043"/>
    <cellStyle name="Normal 5 3 2 3 2 2 3 2" xfId="10853"/>
    <cellStyle name="Normal 5 3 2 3 2 2 4" xfId="5063"/>
    <cellStyle name="Normal 5 3 2 3 2 2 4 2" xfId="12783"/>
    <cellStyle name="Normal 5 3 2 3 2 2 5" xfId="6993"/>
    <cellStyle name="Normal 5 3 2 3 2 2 5 2" xfId="14713"/>
    <cellStyle name="Normal 5 3 2 3 2 2 6" xfId="8923"/>
    <cellStyle name="Normal 5 3 2 3 2 3" xfId="1592"/>
    <cellStyle name="Normal 5 3 2 3 2 3 2" xfId="3525"/>
    <cellStyle name="Normal 5 3 2 3 2 3 2 2" xfId="11335"/>
    <cellStyle name="Normal 5 3 2 3 2 3 3" xfId="5545"/>
    <cellStyle name="Normal 5 3 2 3 2 3 3 2" xfId="13265"/>
    <cellStyle name="Normal 5 3 2 3 2 3 4" xfId="7475"/>
    <cellStyle name="Normal 5 3 2 3 2 3 4 2" xfId="15195"/>
    <cellStyle name="Normal 5 3 2 3 2 3 5" xfId="9405"/>
    <cellStyle name="Normal 5 3 2 3 2 4" xfId="2561"/>
    <cellStyle name="Normal 5 3 2 3 2 4 2" xfId="10371"/>
    <cellStyle name="Normal 5 3 2 3 2 5" xfId="4581"/>
    <cellStyle name="Normal 5 3 2 3 2 5 2" xfId="12301"/>
    <cellStyle name="Normal 5 3 2 3 2 6" xfId="6511"/>
    <cellStyle name="Normal 5 3 2 3 2 6 2" xfId="14231"/>
    <cellStyle name="Normal 5 3 2 3 2 7" xfId="8441"/>
    <cellStyle name="Normal 5 3 2 3 3" xfId="700"/>
    <cellStyle name="Normal 5 3 2 3 3 2" xfId="1247"/>
    <cellStyle name="Normal 5 3 2 3 3 2 2" xfId="2234"/>
    <cellStyle name="Normal 5 3 2 3 3 2 2 2" xfId="4167"/>
    <cellStyle name="Normal 5 3 2 3 3 2 2 2 2" xfId="11977"/>
    <cellStyle name="Normal 5 3 2 3 3 2 2 3" xfId="6187"/>
    <cellStyle name="Normal 5 3 2 3 3 2 2 3 2" xfId="13907"/>
    <cellStyle name="Normal 5 3 2 3 3 2 2 4" xfId="8117"/>
    <cellStyle name="Normal 5 3 2 3 3 2 2 4 2" xfId="15837"/>
    <cellStyle name="Normal 5 3 2 3 3 2 2 5" xfId="10047"/>
    <cellStyle name="Normal 5 3 2 3 3 2 3" xfId="3204"/>
    <cellStyle name="Normal 5 3 2 3 3 2 3 2" xfId="11014"/>
    <cellStyle name="Normal 5 3 2 3 3 2 4" xfId="5224"/>
    <cellStyle name="Normal 5 3 2 3 3 2 4 2" xfId="12944"/>
    <cellStyle name="Normal 5 3 2 3 3 2 5" xfId="7154"/>
    <cellStyle name="Normal 5 3 2 3 3 2 5 2" xfId="14874"/>
    <cellStyle name="Normal 5 3 2 3 3 2 6" xfId="9084"/>
    <cellStyle name="Normal 5 3 2 3 3 3" xfId="1753"/>
    <cellStyle name="Normal 5 3 2 3 3 3 2" xfId="3686"/>
    <cellStyle name="Normal 5 3 2 3 3 3 2 2" xfId="11496"/>
    <cellStyle name="Normal 5 3 2 3 3 3 3" xfId="5706"/>
    <cellStyle name="Normal 5 3 2 3 3 3 3 2" xfId="13426"/>
    <cellStyle name="Normal 5 3 2 3 3 3 4" xfId="7636"/>
    <cellStyle name="Normal 5 3 2 3 3 3 4 2" xfId="15356"/>
    <cellStyle name="Normal 5 3 2 3 3 3 5" xfId="9566"/>
    <cellStyle name="Normal 5 3 2 3 3 4" xfId="2722"/>
    <cellStyle name="Normal 5 3 2 3 3 4 2" xfId="10532"/>
    <cellStyle name="Normal 5 3 2 3 3 5" xfId="4742"/>
    <cellStyle name="Normal 5 3 2 3 3 5 2" xfId="12462"/>
    <cellStyle name="Normal 5 3 2 3 3 6" xfId="6672"/>
    <cellStyle name="Normal 5 3 2 3 3 6 2" xfId="14392"/>
    <cellStyle name="Normal 5 3 2 3 3 7" xfId="8602"/>
    <cellStyle name="Normal 5 3 2 3 4" xfId="926"/>
    <cellStyle name="Normal 5 3 2 3 4 2" xfId="1914"/>
    <cellStyle name="Normal 5 3 2 3 4 2 2" xfId="3847"/>
    <cellStyle name="Normal 5 3 2 3 4 2 2 2" xfId="11657"/>
    <cellStyle name="Normal 5 3 2 3 4 2 3" xfId="5867"/>
    <cellStyle name="Normal 5 3 2 3 4 2 3 2" xfId="13587"/>
    <cellStyle name="Normal 5 3 2 3 4 2 4" xfId="7797"/>
    <cellStyle name="Normal 5 3 2 3 4 2 4 2" xfId="15517"/>
    <cellStyle name="Normal 5 3 2 3 4 2 5" xfId="9727"/>
    <cellStyle name="Normal 5 3 2 3 4 3" xfId="2883"/>
    <cellStyle name="Normal 5 3 2 3 4 3 2" xfId="10693"/>
    <cellStyle name="Normal 5 3 2 3 4 4" xfId="4903"/>
    <cellStyle name="Normal 5 3 2 3 4 4 2" xfId="12623"/>
    <cellStyle name="Normal 5 3 2 3 4 5" xfId="6833"/>
    <cellStyle name="Normal 5 3 2 3 4 5 2" xfId="14553"/>
    <cellStyle name="Normal 5 3 2 3 4 6" xfId="8763"/>
    <cellStyle name="Normal 5 3 2 3 5" xfId="1432"/>
    <cellStyle name="Normal 5 3 2 3 5 2" xfId="3365"/>
    <cellStyle name="Normal 5 3 2 3 5 2 2" xfId="11175"/>
    <cellStyle name="Normal 5 3 2 3 5 3" xfId="5385"/>
    <cellStyle name="Normal 5 3 2 3 5 3 2" xfId="13105"/>
    <cellStyle name="Normal 5 3 2 3 5 4" xfId="7315"/>
    <cellStyle name="Normal 5 3 2 3 5 4 2" xfId="15035"/>
    <cellStyle name="Normal 5 3 2 3 5 5" xfId="9245"/>
    <cellStyle name="Normal 5 3 2 3 6" xfId="2401"/>
    <cellStyle name="Normal 5 3 2 3 6 2" xfId="10211"/>
    <cellStyle name="Normal 5 3 2 3 7" xfId="4421"/>
    <cellStyle name="Normal 5 3 2 3 7 2" xfId="12141"/>
    <cellStyle name="Normal 5 3 2 3 8" xfId="6351"/>
    <cellStyle name="Normal 5 3 2 3 8 2" xfId="14071"/>
    <cellStyle name="Normal 5 3 2 3 9" xfId="8281"/>
    <cellStyle name="Normal 5 3 2 4" xfId="458"/>
    <cellStyle name="Normal 5 3 2 4 2" xfId="1006"/>
    <cellStyle name="Normal 5 3 2 4 2 2" xfId="1994"/>
    <cellStyle name="Normal 5 3 2 4 2 2 2" xfId="3927"/>
    <cellStyle name="Normal 5 3 2 4 2 2 2 2" xfId="11737"/>
    <cellStyle name="Normal 5 3 2 4 2 2 3" xfId="5947"/>
    <cellStyle name="Normal 5 3 2 4 2 2 3 2" xfId="13667"/>
    <cellStyle name="Normal 5 3 2 4 2 2 4" xfId="7877"/>
    <cellStyle name="Normal 5 3 2 4 2 2 4 2" xfId="15597"/>
    <cellStyle name="Normal 5 3 2 4 2 2 5" xfId="9807"/>
    <cellStyle name="Normal 5 3 2 4 2 3" xfId="2963"/>
    <cellStyle name="Normal 5 3 2 4 2 3 2" xfId="10773"/>
    <cellStyle name="Normal 5 3 2 4 2 4" xfId="4983"/>
    <cellStyle name="Normal 5 3 2 4 2 4 2" xfId="12703"/>
    <cellStyle name="Normal 5 3 2 4 2 5" xfId="6913"/>
    <cellStyle name="Normal 5 3 2 4 2 5 2" xfId="14633"/>
    <cellStyle name="Normal 5 3 2 4 2 6" xfId="8843"/>
    <cellStyle name="Normal 5 3 2 4 3" xfId="1512"/>
    <cellStyle name="Normal 5 3 2 4 3 2" xfId="3445"/>
    <cellStyle name="Normal 5 3 2 4 3 2 2" xfId="11255"/>
    <cellStyle name="Normal 5 3 2 4 3 3" xfId="5465"/>
    <cellStyle name="Normal 5 3 2 4 3 3 2" xfId="13185"/>
    <cellStyle name="Normal 5 3 2 4 3 4" xfId="7395"/>
    <cellStyle name="Normal 5 3 2 4 3 4 2" xfId="15115"/>
    <cellStyle name="Normal 5 3 2 4 3 5" xfId="9325"/>
    <cellStyle name="Normal 5 3 2 4 4" xfId="2481"/>
    <cellStyle name="Normal 5 3 2 4 4 2" xfId="10291"/>
    <cellStyle name="Normal 5 3 2 4 5" xfId="4501"/>
    <cellStyle name="Normal 5 3 2 4 5 2" xfId="12221"/>
    <cellStyle name="Normal 5 3 2 4 6" xfId="6431"/>
    <cellStyle name="Normal 5 3 2 4 6 2" xfId="14151"/>
    <cellStyle name="Normal 5 3 2 4 7" xfId="8361"/>
    <cellStyle name="Normal 5 3 2 5" xfId="620"/>
    <cellStyle name="Normal 5 3 2 5 2" xfId="1167"/>
    <cellStyle name="Normal 5 3 2 5 2 2" xfId="2154"/>
    <cellStyle name="Normal 5 3 2 5 2 2 2" xfId="4087"/>
    <cellStyle name="Normal 5 3 2 5 2 2 2 2" xfId="11897"/>
    <cellStyle name="Normal 5 3 2 5 2 2 3" xfId="6107"/>
    <cellStyle name="Normal 5 3 2 5 2 2 3 2" xfId="13827"/>
    <cellStyle name="Normal 5 3 2 5 2 2 4" xfId="8037"/>
    <cellStyle name="Normal 5 3 2 5 2 2 4 2" xfId="15757"/>
    <cellStyle name="Normal 5 3 2 5 2 2 5" xfId="9967"/>
    <cellStyle name="Normal 5 3 2 5 2 3" xfId="3124"/>
    <cellStyle name="Normal 5 3 2 5 2 3 2" xfId="10934"/>
    <cellStyle name="Normal 5 3 2 5 2 4" xfId="5144"/>
    <cellStyle name="Normal 5 3 2 5 2 4 2" xfId="12864"/>
    <cellStyle name="Normal 5 3 2 5 2 5" xfId="7074"/>
    <cellStyle name="Normal 5 3 2 5 2 5 2" xfId="14794"/>
    <cellStyle name="Normal 5 3 2 5 2 6" xfId="9004"/>
    <cellStyle name="Normal 5 3 2 5 3" xfId="1673"/>
    <cellStyle name="Normal 5 3 2 5 3 2" xfId="3606"/>
    <cellStyle name="Normal 5 3 2 5 3 2 2" xfId="11416"/>
    <cellStyle name="Normal 5 3 2 5 3 3" xfId="5626"/>
    <cellStyle name="Normal 5 3 2 5 3 3 2" xfId="13346"/>
    <cellStyle name="Normal 5 3 2 5 3 4" xfId="7556"/>
    <cellStyle name="Normal 5 3 2 5 3 4 2" xfId="15276"/>
    <cellStyle name="Normal 5 3 2 5 3 5" xfId="9486"/>
    <cellStyle name="Normal 5 3 2 5 4" xfId="2642"/>
    <cellStyle name="Normal 5 3 2 5 4 2" xfId="10452"/>
    <cellStyle name="Normal 5 3 2 5 5" xfId="4662"/>
    <cellStyle name="Normal 5 3 2 5 5 2" xfId="12382"/>
    <cellStyle name="Normal 5 3 2 5 6" xfId="6592"/>
    <cellStyle name="Normal 5 3 2 5 6 2" xfId="14312"/>
    <cellStyle name="Normal 5 3 2 5 7" xfId="8522"/>
    <cellStyle name="Normal 5 3 2 6" xfId="838"/>
    <cellStyle name="Normal 5 3 2 6 2" xfId="1834"/>
    <cellStyle name="Normal 5 3 2 6 2 2" xfId="3767"/>
    <cellStyle name="Normal 5 3 2 6 2 2 2" xfId="11577"/>
    <cellStyle name="Normal 5 3 2 6 2 3" xfId="5787"/>
    <cellStyle name="Normal 5 3 2 6 2 3 2" xfId="13507"/>
    <cellStyle name="Normal 5 3 2 6 2 4" xfId="7717"/>
    <cellStyle name="Normal 5 3 2 6 2 4 2" xfId="15437"/>
    <cellStyle name="Normal 5 3 2 6 2 5" xfId="9647"/>
    <cellStyle name="Normal 5 3 2 6 3" xfId="2803"/>
    <cellStyle name="Normal 5 3 2 6 3 2" xfId="10613"/>
    <cellStyle name="Normal 5 3 2 6 4" xfId="4823"/>
    <cellStyle name="Normal 5 3 2 6 4 2" xfId="12543"/>
    <cellStyle name="Normal 5 3 2 6 5" xfId="6753"/>
    <cellStyle name="Normal 5 3 2 6 5 2" xfId="14473"/>
    <cellStyle name="Normal 5 3 2 6 6" xfId="8683"/>
    <cellStyle name="Normal 5 3 2 7" xfId="1352"/>
    <cellStyle name="Normal 5 3 2 7 2" xfId="3285"/>
    <cellStyle name="Normal 5 3 2 7 2 2" xfId="11095"/>
    <cellStyle name="Normal 5 3 2 7 3" xfId="5305"/>
    <cellStyle name="Normal 5 3 2 7 3 2" xfId="13025"/>
    <cellStyle name="Normal 5 3 2 7 4" xfId="7235"/>
    <cellStyle name="Normal 5 3 2 7 4 2" xfId="14955"/>
    <cellStyle name="Normal 5 3 2 7 5" xfId="9165"/>
    <cellStyle name="Normal 5 3 2 8" xfId="2321"/>
    <cellStyle name="Normal 5 3 2 8 2" xfId="10131"/>
    <cellStyle name="Normal 5 3 2 9" xfId="4341"/>
    <cellStyle name="Normal 5 3 2 9 2" xfId="12061"/>
    <cellStyle name="Normal 5 3 3" xfId="318"/>
    <cellStyle name="Normal 5 3 3 10" xfId="8221"/>
    <cellStyle name="Normal 5 3 3 2" xfId="398"/>
    <cellStyle name="Normal 5 3 3 2 2" xfId="558"/>
    <cellStyle name="Normal 5 3 3 2 2 2" xfId="1106"/>
    <cellStyle name="Normal 5 3 3 2 2 2 2" xfId="2094"/>
    <cellStyle name="Normal 5 3 3 2 2 2 2 2" xfId="4027"/>
    <cellStyle name="Normal 5 3 3 2 2 2 2 2 2" xfId="11837"/>
    <cellStyle name="Normal 5 3 3 2 2 2 2 3" xfId="6047"/>
    <cellStyle name="Normal 5 3 3 2 2 2 2 3 2" xfId="13767"/>
    <cellStyle name="Normal 5 3 3 2 2 2 2 4" xfId="7977"/>
    <cellStyle name="Normal 5 3 3 2 2 2 2 4 2" xfId="15697"/>
    <cellStyle name="Normal 5 3 3 2 2 2 2 5" xfId="9907"/>
    <cellStyle name="Normal 5 3 3 2 2 2 3" xfId="3063"/>
    <cellStyle name="Normal 5 3 3 2 2 2 3 2" xfId="10873"/>
    <cellStyle name="Normal 5 3 3 2 2 2 4" xfId="5083"/>
    <cellStyle name="Normal 5 3 3 2 2 2 4 2" xfId="12803"/>
    <cellStyle name="Normal 5 3 3 2 2 2 5" xfId="7013"/>
    <cellStyle name="Normal 5 3 3 2 2 2 5 2" xfId="14733"/>
    <cellStyle name="Normal 5 3 3 2 2 2 6" xfId="8943"/>
    <cellStyle name="Normal 5 3 3 2 2 3" xfId="1612"/>
    <cellStyle name="Normal 5 3 3 2 2 3 2" xfId="3545"/>
    <cellStyle name="Normal 5 3 3 2 2 3 2 2" xfId="11355"/>
    <cellStyle name="Normal 5 3 3 2 2 3 3" xfId="5565"/>
    <cellStyle name="Normal 5 3 3 2 2 3 3 2" xfId="13285"/>
    <cellStyle name="Normal 5 3 3 2 2 3 4" xfId="7495"/>
    <cellStyle name="Normal 5 3 3 2 2 3 4 2" xfId="15215"/>
    <cellStyle name="Normal 5 3 3 2 2 3 5" xfId="9425"/>
    <cellStyle name="Normal 5 3 3 2 2 4" xfId="2581"/>
    <cellStyle name="Normal 5 3 3 2 2 4 2" xfId="10391"/>
    <cellStyle name="Normal 5 3 3 2 2 5" xfId="4601"/>
    <cellStyle name="Normal 5 3 3 2 2 5 2" xfId="12321"/>
    <cellStyle name="Normal 5 3 3 2 2 6" xfId="6531"/>
    <cellStyle name="Normal 5 3 3 2 2 6 2" xfId="14251"/>
    <cellStyle name="Normal 5 3 3 2 2 7" xfId="8461"/>
    <cellStyle name="Normal 5 3 3 2 3" xfId="720"/>
    <cellStyle name="Normal 5 3 3 2 3 2" xfId="1267"/>
    <cellStyle name="Normal 5 3 3 2 3 2 2" xfId="2254"/>
    <cellStyle name="Normal 5 3 3 2 3 2 2 2" xfId="4187"/>
    <cellStyle name="Normal 5 3 3 2 3 2 2 2 2" xfId="11997"/>
    <cellStyle name="Normal 5 3 3 2 3 2 2 3" xfId="6207"/>
    <cellStyle name="Normal 5 3 3 2 3 2 2 3 2" xfId="13927"/>
    <cellStyle name="Normal 5 3 3 2 3 2 2 4" xfId="8137"/>
    <cellStyle name="Normal 5 3 3 2 3 2 2 4 2" xfId="15857"/>
    <cellStyle name="Normal 5 3 3 2 3 2 2 5" xfId="10067"/>
    <cellStyle name="Normal 5 3 3 2 3 2 3" xfId="3224"/>
    <cellStyle name="Normal 5 3 3 2 3 2 3 2" xfId="11034"/>
    <cellStyle name="Normal 5 3 3 2 3 2 4" xfId="5244"/>
    <cellStyle name="Normal 5 3 3 2 3 2 4 2" xfId="12964"/>
    <cellStyle name="Normal 5 3 3 2 3 2 5" xfId="7174"/>
    <cellStyle name="Normal 5 3 3 2 3 2 5 2" xfId="14894"/>
    <cellStyle name="Normal 5 3 3 2 3 2 6" xfId="9104"/>
    <cellStyle name="Normal 5 3 3 2 3 3" xfId="1773"/>
    <cellStyle name="Normal 5 3 3 2 3 3 2" xfId="3706"/>
    <cellStyle name="Normal 5 3 3 2 3 3 2 2" xfId="11516"/>
    <cellStyle name="Normal 5 3 3 2 3 3 3" xfId="5726"/>
    <cellStyle name="Normal 5 3 3 2 3 3 3 2" xfId="13446"/>
    <cellStyle name="Normal 5 3 3 2 3 3 4" xfId="7656"/>
    <cellStyle name="Normal 5 3 3 2 3 3 4 2" xfId="15376"/>
    <cellStyle name="Normal 5 3 3 2 3 3 5" xfId="9586"/>
    <cellStyle name="Normal 5 3 3 2 3 4" xfId="2742"/>
    <cellStyle name="Normal 5 3 3 2 3 4 2" xfId="10552"/>
    <cellStyle name="Normal 5 3 3 2 3 5" xfId="4762"/>
    <cellStyle name="Normal 5 3 3 2 3 5 2" xfId="12482"/>
    <cellStyle name="Normal 5 3 3 2 3 6" xfId="6692"/>
    <cellStyle name="Normal 5 3 3 2 3 6 2" xfId="14412"/>
    <cellStyle name="Normal 5 3 3 2 3 7" xfId="8622"/>
    <cellStyle name="Normal 5 3 3 2 4" xfId="946"/>
    <cellStyle name="Normal 5 3 3 2 4 2" xfId="1934"/>
    <cellStyle name="Normal 5 3 3 2 4 2 2" xfId="3867"/>
    <cellStyle name="Normal 5 3 3 2 4 2 2 2" xfId="11677"/>
    <cellStyle name="Normal 5 3 3 2 4 2 3" xfId="5887"/>
    <cellStyle name="Normal 5 3 3 2 4 2 3 2" xfId="13607"/>
    <cellStyle name="Normal 5 3 3 2 4 2 4" xfId="7817"/>
    <cellStyle name="Normal 5 3 3 2 4 2 4 2" xfId="15537"/>
    <cellStyle name="Normal 5 3 3 2 4 2 5" xfId="9747"/>
    <cellStyle name="Normal 5 3 3 2 4 3" xfId="2903"/>
    <cellStyle name="Normal 5 3 3 2 4 3 2" xfId="10713"/>
    <cellStyle name="Normal 5 3 3 2 4 4" xfId="4923"/>
    <cellStyle name="Normal 5 3 3 2 4 4 2" xfId="12643"/>
    <cellStyle name="Normal 5 3 3 2 4 5" xfId="6853"/>
    <cellStyle name="Normal 5 3 3 2 4 5 2" xfId="14573"/>
    <cellStyle name="Normal 5 3 3 2 4 6" xfId="8783"/>
    <cellStyle name="Normal 5 3 3 2 5" xfId="1452"/>
    <cellStyle name="Normal 5 3 3 2 5 2" xfId="3385"/>
    <cellStyle name="Normal 5 3 3 2 5 2 2" xfId="11195"/>
    <cellStyle name="Normal 5 3 3 2 5 3" xfId="5405"/>
    <cellStyle name="Normal 5 3 3 2 5 3 2" xfId="13125"/>
    <cellStyle name="Normal 5 3 3 2 5 4" xfId="7335"/>
    <cellStyle name="Normal 5 3 3 2 5 4 2" xfId="15055"/>
    <cellStyle name="Normal 5 3 3 2 5 5" xfId="9265"/>
    <cellStyle name="Normal 5 3 3 2 6" xfId="2421"/>
    <cellStyle name="Normal 5 3 3 2 6 2" xfId="10231"/>
    <cellStyle name="Normal 5 3 3 2 7" xfId="4441"/>
    <cellStyle name="Normal 5 3 3 2 7 2" xfId="12161"/>
    <cellStyle name="Normal 5 3 3 2 8" xfId="6371"/>
    <cellStyle name="Normal 5 3 3 2 8 2" xfId="14091"/>
    <cellStyle name="Normal 5 3 3 2 9" xfId="8301"/>
    <cellStyle name="Normal 5 3 3 3" xfId="478"/>
    <cellStyle name="Normal 5 3 3 3 2" xfId="1026"/>
    <cellStyle name="Normal 5 3 3 3 2 2" xfId="2014"/>
    <cellStyle name="Normal 5 3 3 3 2 2 2" xfId="3947"/>
    <cellStyle name="Normal 5 3 3 3 2 2 2 2" xfId="11757"/>
    <cellStyle name="Normal 5 3 3 3 2 2 3" xfId="5967"/>
    <cellStyle name="Normal 5 3 3 3 2 2 3 2" xfId="13687"/>
    <cellStyle name="Normal 5 3 3 3 2 2 4" xfId="7897"/>
    <cellStyle name="Normal 5 3 3 3 2 2 4 2" xfId="15617"/>
    <cellStyle name="Normal 5 3 3 3 2 2 5" xfId="9827"/>
    <cellStyle name="Normal 5 3 3 3 2 3" xfId="2983"/>
    <cellStyle name="Normal 5 3 3 3 2 3 2" xfId="10793"/>
    <cellStyle name="Normal 5 3 3 3 2 4" xfId="5003"/>
    <cellStyle name="Normal 5 3 3 3 2 4 2" xfId="12723"/>
    <cellStyle name="Normal 5 3 3 3 2 5" xfId="6933"/>
    <cellStyle name="Normal 5 3 3 3 2 5 2" xfId="14653"/>
    <cellStyle name="Normal 5 3 3 3 2 6" xfId="8863"/>
    <cellStyle name="Normal 5 3 3 3 3" xfId="1532"/>
    <cellStyle name="Normal 5 3 3 3 3 2" xfId="3465"/>
    <cellStyle name="Normal 5 3 3 3 3 2 2" xfId="11275"/>
    <cellStyle name="Normal 5 3 3 3 3 3" xfId="5485"/>
    <cellStyle name="Normal 5 3 3 3 3 3 2" xfId="13205"/>
    <cellStyle name="Normal 5 3 3 3 3 4" xfId="7415"/>
    <cellStyle name="Normal 5 3 3 3 3 4 2" xfId="15135"/>
    <cellStyle name="Normal 5 3 3 3 3 5" xfId="9345"/>
    <cellStyle name="Normal 5 3 3 3 4" xfId="2501"/>
    <cellStyle name="Normal 5 3 3 3 4 2" xfId="10311"/>
    <cellStyle name="Normal 5 3 3 3 5" xfId="4521"/>
    <cellStyle name="Normal 5 3 3 3 5 2" xfId="12241"/>
    <cellStyle name="Normal 5 3 3 3 6" xfId="6451"/>
    <cellStyle name="Normal 5 3 3 3 6 2" xfId="14171"/>
    <cellStyle name="Normal 5 3 3 3 7" xfId="8381"/>
    <cellStyle name="Normal 5 3 3 4" xfId="640"/>
    <cellStyle name="Normal 5 3 3 4 2" xfId="1187"/>
    <cellStyle name="Normal 5 3 3 4 2 2" xfId="2174"/>
    <cellStyle name="Normal 5 3 3 4 2 2 2" xfId="4107"/>
    <cellStyle name="Normal 5 3 3 4 2 2 2 2" xfId="11917"/>
    <cellStyle name="Normal 5 3 3 4 2 2 3" xfId="6127"/>
    <cellStyle name="Normal 5 3 3 4 2 2 3 2" xfId="13847"/>
    <cellStyle name="Normal 5 3 3 4 2 2 4" xfId="8057"/>
    <cellStyle name="Normal 5 3 3 4 2 2 4 2" xfId="15777"/>
    <cellStyle name="Normal 5 3 3 4 2 2 5" xfId="9987"/>
    <cellStyle name="Normal 5 3 3 4 2 3" xfId="3144"/>
    <cellStyle name="Normal 5 3 3 4 2 3 2" xfId="10954"/>
    <cellStyle name="Normal 5 3 3 4 2 4" xfId="5164"/>
    <cellStyle name="Normal 5 3 3 4 2 4 2" xfId="12884"/>
    <cellStyle name="Normal 5 3 3 4 2 5" xfId="7094"/>
    <cellStyle name="Normal 5 3 3 4 2 5 2" xfId="14814"/>
    <cellStyle name="Normal 5 3 3 4 2 6" xfId="9024"/>
    <cellStyle name="Normal 5 3 3 4 3" xfId="1693"/>
    <cellStyle name="Normal 5 3 3 4 3 2" xfId="3626"/>
    <cellStyle name="Normal 5 3 3 4 3 2 2" xfId="11436"/>
    <cellStyle name="Normal 5 3 3 4 3 3" xfId="5646"/>
    <cellStyle name="Normal 5 3 3 4 3 3 2" xfId="13366"/>
    <cellStyle name="Normal 5 3 3 4 3 4" xfId="7576"/>
    <cellStyle name="Normal 5 3 3 4 3 4 2" xfId="15296"/>
    <cellStyle name="Normal 5 3 3 4 3 5" xfId="9506"/>
    <cellStyle name="Normal 5 3 3 4 4" xfId="2662"/>
    <cellStyle name="Normal 5 3 3 4 4 2" xfId="10472"/>
    <cellStyle name="Normal 5 3 3 4 5" xfId="4682"/>
    <cellStyle name="Normal 5 3 3 4 5 2" xfId="12402"/>
    <cellStyle name="Normal 5 3 3 4 6" xfId="6612"/>
    <cellStyle name="Normal 5 3 3 4 6 2" xfId="14332"/>
    <cellStyle name="Normal 5 3 3 4 7" xfId="8542"/>
    <cellStyle name="Normal 5 3 3 5" xfId="866"/>
    <cellStyle name="Normal 5 3 3 5 2" xfId="1854"/>
    <cellStyle name="Normal 5 3 3 5 2 2" xfId="3787"/>
    <cellStyle name="Normal 5 3 3 5 2 2 2" xfId="11597"/>
    <cellStyle name="Normal 5 3 3 5 2 3" xfId="5807"/>
    <cellStyle name="Normal 5 3 3 5 2 3 2" xfId="13527"/>
    <cellStyle name="Normal 5 3 3 5 2 4" xfId="7737"/>
    <cellStyle name="Normal 5 3 3 5 2 4 2" xfId="15457"/>
    <cellStyle name="Normal 5 3 3 5 2 5" xfId="9667"/>
    <cellStyle name="Normal 5 3 3 5 3" xfId="2823"/>
    <cellStyle name="Normal 5 3 3 5 3 2" xfId="10633"/>
    <cellStyle name="Normal 5 3 3 5 4" xfId="4843"/>
    <cellStyle name="Normal 5 3 3 5 4 2" xfId="12563"/>
    <cellStyle name="Normal 5 3 3 5 5" xfId="6773"/>
    <cellStyle name="Normal 5 3 3 5 5 2" xfId="14493"/>
    <cellStyle name="Normal 5 3 3 5 6" xfId="8703"/>
    <cellStyle name="Normal 5 3 3 6" xfId="1372"/>
    <cellStyle name="Normal 5 3 3 6 2" xfId="3305"/>
    <cellStyle name="Normal 5 3 3 6 2 2" xfId="11115"/>
    <cellStyle name="Normal 5 3 3 6 3" xfId="5325"/>
    <cellStyle name="Normal 5 3 3 6 3 2" xfId="13045"/>
    <cellStyle name="Normal 5 3 3 6 4" xfId="7255"/>
    <cellStyle name="Normal 5 3 3 6 4 2" xfId="14975"/>
    <cellStyle name="Normal 5 3 3 6 5" xfId="9185"/>
    <cellStyle name="Normal 5 3 3 7" xfId="2341"/>
    <cellStyle name="Normal 5 3 3 7 2" xfId="10151"/>
    <cellStyle name="Normal 5 3 3 8" xfId="4361"/>
    <cellStyle name="Normal 5 3 3 8 2" xfId="12081"/>
    <cellStyle name="Normal 5 3 3 9" xfId="6291"/>
    <cellStyle name="Normal 5 3 3 9 2" xfId="14011"/>
    <cellStyle name="Normal 5 3 4" xfId="358"/>
    <cellStyle name="Normal 5 3 4 2" xfId="518"/>
    <cellStyle name="Normal 5 3 4 2 2" xfId="1066"/>
    <cellStyle name="Normal 5 3 4 2 2 2" xfId="2054"/>
    <cellStyle name="Normal 5 3 4 2 2 2 2" xfId="3987"/>
    <cellStyle name="Normal 5 3 4 2 2 2 2 2" xfId="11797"/>
    <cellStyle name="Normal 5 3 4 2 2 2 3" xfId="6007"/>
    <cellStyle name="Normal 5 3 4 2 2 2 3 2" xfId="13727"/>
    <cellStyle name="Normal 5 3 4 2 2 2 4" xfId="7937"/>
    <cellStyle name="Normal 5 3 4 2 2 2 4 2" xfId="15657"/>
    <cellStyle name="Normal 5 3 4 2 2 2 5" xfId="9867"/>
    <cellStyle name="Normal 5 3 4 2 2 3" xfId="3023"/>
    <cellStyle name="Normal 5 3 4 2 2 3 2" xfId="10833"/>
    <cellStyle name="Normal 5 3 4 2 2 4" xfId="5043"/>
    <cellStyle name="Normal 5 3 4 2 2 4 2" xfId="12763"/>
    <cellStyle name="Normal 5 3 4 2 2 5" xfId="6973"/>
    <cellStyle name="Normal 5 3 4 2 2 5 2" xfId="14693"/>
    <cellStyle name="Normal 5 3 4 2 2 6" xfId="8903"/>
    <cellStyle name="Normal 5 3 4 2 3" xfId="1572"/>
    <cellStyle name="Normal 5 3 4 2 3 2" xfId="3505"/>
    <cellStyle name="Normal 5 3 4 2 3 2 2" xfId="11315"/>
    <cellStyle name="Normal 5 3 4 2 3 3" xfId="5525"/>
    <cellStyle name="Normal 5 3 4 2 3 3 2" xfId="13245"/>
    <cellStyle name="Normal 5 3 4 2 3 4" xfId="7455"/>
    <cellStyle name="Normal 5 3 4 2 3 4 2" xfId="15175"/>
    <cellStyle name="Normal 5 3 4 2 3 5" xfId="9385"/>
    <cellStyle name="Normal 5 3 4 2 4" xfId="2541"/>
    <cellStyle name="Normal 5 3 4 2 4 2" xfId="10351"/>
    <cellStyle name="Normal 5 3 4 2 5" xfId="4561"/>
    <cellStyle name="Normal 5 3 4 2 5 2" xfId="12281"/>
    <cellStyle name="Normal 5 3 4 2 6" xfId="6491"/>
    <cellStyle name="Normal 5 3 4 2 6 2" xfId="14211"/>
    <cellStyle name="Normal 5 3 4 2 7" xfId="8421"/>
    <cellStyle name="Normal 5 3 4 3" xfId="680"/>
    <cellStyle name="Normal 5 3 4 3 2" xfId="1227"/>
    <cellStyle name="Normal 5 3 4 3 2 2" xfId="2214"/>
    <cellStyle name="Normal 5 3 4 3 2 2 2" xfId="4147"/>
    <cellStyle name="Normal 5 3 4 3 2 2 2 2" xfId="11957"/>
    <cellStyle name="Normal 5 3 4 3 2 2 3" xfId="6167"/>
    <cellStyle name="Normal 5 3 4 3 2 2 3 2" xfId="13887"/>
    <cellStyle name="Normal 5 3 4 3 2 2 4" xfId="8097"/>
    <cellStyle name="Normal 5 3 4 3 2 2 4 2" xfId="15817"/>
    <cellStyle name="Normal 5 3 4 3 2 2 5" xfId="10027"/>
    <cellStyle name="Normal 5 3 4 3 2 3" xfId="3184"/>
    <cellStyle name="Normal 5 3 4 3 2 3 2" xfId="10994"/>
    <cellStyle name="Normal 5 3 4 3 2 4" xfId="5204"/>
    <cellStyle name="Normal 5 3 4 3 2 4 2" xfId="12924"/>
    <cellStyle name="Normal 5 3 4 3 2 5" xfId="7134"/>
    <cellStyle name="Normal 5 3 4 3 2 5 2" xfId="14854"/>
    <cellStyle name="Normal 5 3 4 3 2 6" xfId="9064"/>
    <cellStyle name="Normal 5 3 4 3 3" xfId="1733"/>
    <cellStyle name="Normal 5 3 4 3 3 2" xfId="3666"/>
    <cellStyle name="Normal 5 3 4 3 3 2 2" xfId="11476"/>
    <cellStyle name="Normal 5 3 4 3 3 3" xfId="5686"/>
    <cellStyle name="Normal 5 3 4 3 3 3 2" xfId="13406"/>
    <cellStyle name="Normal 5 3 4 3 3 4" xfId="7616"/>
    <cellStyle name="Normal 5 3 4 3 3 4 2" xfId="15336"/>
    <cellStyle name="Normal 5 3 4 3 3 5" xfId="9546"/>
    <cellStyle name="Normal 5 3 4 3 4" xfId="2702"/>
    <cellStyle name="Normal 5 3 4 3 4 2" xfId="10512"/>
    <cellStyle name="Normal 5 3 4 3 5" xfId="4722"/>
    <cellStyle name="Normal 5 3 4 3 5 2" xfId="12442"/>
    <cellStyle name="Normal 5 3 4 3 6" xfId="6652"/>
    <cellStyle name="Normal 5 3 4 3 6 2" xfId="14372"/>
    <cellStyle name="Normal 5 3 4 3 7" xfId="8582"/>
    <cellStyle name="Normal 5 3 4 4" xfId="906"/>
    <cellStyle name="Normal 5 3 4 4 2" xfId="1894"/>
    <cellStyle name="Normal 5 3 4 4 2 2" xfId="3827"/>
    <cellStyle name="Normal 5 3 4 4 2 2 2" xfId="11637"/>
    <cellStyle name="Normal 5 3 4 4 2 3" xfId="5847"/>
    <cellStyle name="Normal 5 3 4 4 2 3 2" xfId="13567"/>
    <cellStyle name="Normal 5 3 4 4 2 4" xfId="7777"/>
    <cellStyle name="Normal 5 3 4 4 2 4 2" xfId="15497"/>
    <cellStyle name="Normal 5 3 4 4 2 5" xfId="9707"/>
    <cellStyle name="Normal 5 3 4 4 3" xfId="2863"/>
    <cellStyle name="Normal 5 3 4 4 3 2" xfId="10673"/>
    <cellStyle name="Normal 5 3 4 4 4" xfId="4883"/>
    <cellStyle name="Normal 5 3 4 4 4 2" xfId="12603"/>
    <cellStyle name="Normal 5 3 4 4 5" xfId="6813"/>
    <cellStyle name="Normal 5 3 4 4 5 2" xfId="14533"/>
    <cellStyle name="Normal 5 3 4 4 6" xfId="8743"/>
    <cellStyle name="Normal 5 3 4 5" xfId="1412"/>
    <cellStyle name="Normal 5 3 4 5 2" xfId="3345"/>
    <cellStyle name="Normal 5 3 4 5 2 2" xfId="11155"/>
    <cellStyle name="Normal 5 3 4 5 3" xfId="5365"/>
    <cellStyle name="Normal 5 3 4 5 3 2" xfId="13085"/>
    <cellStyle name="Normal 5 3 4 5 4" xfId="7295"/>
    <cellStyle name="Normal 5 3 4 5 4 2" xfId="15015"/>
    <cellStyle name="Normal 5 3 4 5 5" xfId="9225"/>
    <cellStyle name="Normal 5 3 4 6" xfId="2381"/>
    <cellStyle name="Normal 5 3 4 6 2" xfId="10191"/>
    <cellStyle name="Normal 5 3 4 7" xfId="4401"/>
    <cellStyle name="Normal 5 3 4 7 2" xfId="12121"/>
    <cellStyle name="Normal 5 3 4 8" xfId="6331"/>
    <cellStyle name="Normal 5 3 4 8 2" xfId="14051"/>
    <cellStyle name="Normal 5 3 4 9" xfId="8261"/>
    <cellStyle name="Normal 5 3 5" xfId="438"/>
    <cellStyle name="Normal 5 3 5 2" xfId="986"/>
    <cellStyle name="Normal 5 3 5 2 2" xfId="1974"/>
    <cellStyle name="Normal 5 3 5 2 2 2" xfId="3907"/>
    <cellStyle name="Normal 5 3 5 2 2 2 2" xfId="11717"/>
    <cellStyle name="Normal 5 3 5 2 2 3" xfId="5927"/>
    <cellStyle name="Normal 5 3 5 2 2 3 2" xfId="13647"/>
    <cellStyle name="Normal 5 3 5 2 2 4" xfId="7857"/>
    <cellStyle name="Normal 5 3 5 2 2 4 2" xfId="15577"/>
    <cellStyle name="Normal 5 3 5 2 2 5" xfId="9787"/>
    <cellStyle name="Normal 5 3 5 2 3" xfId="2943"/>
    <cellStyle name="Normal 5 3 5 2 3 2" xfId="10753"/>
    <cellStyle name="Normal 5 3 5 2 4" xfId="4963"/>
    <cellStyle name="Normal 5 3 5 2 4 2" xfId="12683"/>
    <cellStyle name="Normal 5 3 5 2 5" xfId="6893"/>
    <cellStyle name="Normal 5 3 5 2 5 2" xfId="14613"/>
    <cellStyle name="Normal 5 3 5 2 6" xfId="8823"/>
    <cellStyle name="Normal 5 3 5 3" xfId="1492"/>
    <cellStyle name="Normal 5 3 5 3 2" xfId="3425"/>
    <cellStyle name="Normal 5 3 5 3 2 2" xfId="11235"/>
    <cellStyle name="Normal 5 3 5 3 3" xfId="5445"/>
    <cellStyle name="Normal 5 3 5 3 3 2" xfId="13165"/>
    <cellStyle name="Normal 5 3 5 3 4" xfId="7375"/>
    <cellStyle name="Normal 5 3 5 3 4 2" xfId="15095"/>
    <cellStyle name="Normal 5 3 5 3 5" xfId="9305"/>
    <cellStyle name="Normal 5 3 5 4" xfId="2461"/>
    <cellStyle name="Normal 5 3 5 4 2" xfId="10271"/>
    <cellStyle name="Normal 5 3 5 5" xfId="4481"/>
    <cellStyle name="Normal 5 3 5 5 2" xfId="12201"/>
    <cellStyle name="Normal 5 3 5 6" xfId="6411"/>
    <cellStyle name="Normal 5 3 5 6 2" xfId="14131"/>
    <cellStyle name="Normal 5 3 5 7" xfId="8341"/>
    <cellStyle name="Normal 5 3 6" xfId="600"/>
    <cellStyle name="Normal 5 3 6 2" xfId="1147"/>
    <cellStyle name="Normal 5 3 6 2 2" xfId="2134"/>
    <cellStyle name="Normal 5 3 6 2 2 2" xfId="4067"/>
    <cellStyle name="Normal 5 3 6 2 2 2 2" xfId="11877"/>
    <cellStyle name="Normal 5 3 6 2 2 3" xfId="6087"/>
    <cellStyle name="Normal 5 3 6 2 2 3 2" xfId="13807"/>
    <cellStyle name="Normal 5 3 6 2 2 4" xfId="8017"/>
    <cellStyle name="Normal 5 3 6 2 2 4 2" xfId="15737"/>
    <cellStyle name="Normal 5 3 6 2 2 5" xfId="9947"/>
    <cellStyle name="Normal 5 3 6 2 3" xfId="3104"/>
    <cellStyle name="Normal 5 3 6 2 3 2" xfId="10914"/>
    <cellStyle name="Normal 5 3 6 2 4" xfId="5124"/>
    <cellStyle name="Normal 5 3 6 2 4 2" xfId="12844"/>
    <cellStyle name="Normal 5 3 6 2 5" xfId="7054"/>
    <cellStyle name="Normal 5 3 6 2 5 2" xfId="14774"/>
    <cellStyle name="Normal 5 3 6 2 6" xfId="8984"/>
    <cellStyle name="Normal 5 3 6 3" xfId="1653"/>
    <cellStyle name="Normal 5 3 6 3 2" xfId="3586"/>
    <cellStyle name="Normal 5 3 6 3 2 2" xfId="11396"/>
    <cellStyle name="Normal 5 3 6 3 3" xfId="5606"/>
    <cellStyle name="Normal 5 3 6 3 3 2" xfId="13326"/>
    <cellStyle name="Normal 5 3 6 3 4" xfId="7536"/>
    <cellStyle name="Normal 5 3 6 3 4 2" xfId="15256"/>
    <cellStyle name="Normal 5 3 6 3 5" xfId="9466"/>
    <cellStyle name="Normal 5 3 6 4" xfId="2622"/>
    <cellStyle name="Normal 5 3 6 4 2" xfId="10432"/>
    <cellStyle name="Normal 5 3 6 5" xfId="4642"/>
    <cellStyle name="Normal 5 3 6 5 2" xfId="12362"/>
    <cellStyle name="Normal 5 3 6 6" xfId="6572"/>
    <cellStyle name="Normal 5 3 6 6 2" xfId="14292"/>
    <cellStyle name="Normal 5 3 6 7" xfId="8502"/>
    <cellStyle name="Normal 5 3 7" xfId="815"/>
    <cellStyle name="Normal 5 3 7 2" xfId="1814"/>
    <cellStyle name="Normal 5 3 7 2 2" xfId="3747"/>
    <cellStyle name="Normal 5 3 7 2 2 2" xfId="11557"/>
    <cellStyle name="Normal 5 3 7 2 3" xfId="5767"/>
    <cellStyle name="Normal 5 3 7 2 3 2" xfId="13487"/>
    <cellStyle name="Normal 5 3 7 2 4" xfId="7697"/>
    <cellStyle name="Normal 5 3 7 2 4 2" xfId="15417"/>
    <cellStyle name="Normal 5 3 7 2 5" xfId="9627"/>
    <cellStyle name="Normal 5 3 7 3" xfId="2783"/>
    <cellStyle name="Normal 5 3 7 3 2" xfId="10593"/>
    <cellStyle name="Normal 5 3 7 4" xfId="4803"/>
    <cellStyle name="Normal 5 3 7 4 2" xfId="12523"/>
    <cellStyle name="Normal 5 3 7 5" xfId="6733"/>
    <cellStyle name="Normal 5 3 7 5 2" xfId="14453"/>
    <cellStyle name="Normal 5 3 7 6" xfId="8663"/>
    <cellStyle name="Normal 5 3 8" xfId="1332"/>
    <cellStyle name="Normal 5 3 8 2" xfId="3265"/>
    <cellStyle name="Normal 5 3 8 2 2" xfId="11075"/>
    <cellStyle name="Normal 5 3 8 3" xfId="5285"/>
    <cellStyle name="Normal 5 3 8 3 2" xfId="13005"/>
    <cellStyle name="Normal 5 3 8 4" xfId="7215"/>
    <cellStyle name="Normal 5 3 8 4 2" xfId="14935"/>
    <cellStyle name="Normal 5 3 8 5" xfId="9145"/>
    <cellStyle name="Normal 5 3 9" xfId="2301"/>
    <cellStyle name="Normal 5 3 9 2" xfId="10111"/>
    <cellStyle name="Normal 5 4" xfId="243"/>
    <cellStyle name="Normal 5 4 10" xfId="6261"/>
    <cellStyle name="Normal 5 4 10 2" xfId="13981"/>
    <cellStyle name="Normal 5 4 11" xfId="8191"/>
    <cellStyle name="Normal 5 4 12" xfId="34734"/>
    <cellStyle name="Normal 5 4 2" xfId="328"/>
    <cellStyle name="Normal 5 4 2 10" xfId="8231"/>
    <cellStyle name="Normal 5 4 2 2" xfId="408"/>
    <cellStyle name="Normal 5 4 2 2 2" xfId="568"/>
    <cellStyle name="Normal 5 4 2 2 2 2" xfId="1116"/>
    <cellStyle name="Normal 5 4 2 2 2 2 2" xfId="2104"/>
    <cellStyle name="Normal 5 4 2 2 2 2 2 2" xfId="4037"/>
    <cellStyle name="Normal 5 4 2 2 2 2 2 2 2" xfId="11847"/>
    <cellStyle name="Normal 5 4 2 2 2 2 2 3" xfId="6057"/>
    <cellStyle name="Normal 5 4 2 2 2 2 2 3 2" xfId="13777"/>
    <cellStyle name="Normal 5 4 2 2 2 2 2 4" xfId="7987"/>
    <cellStyle name="Normal 5 4 2 2 2 2 2 4 2" xfId="15707"/>
    <cellStyle name="Normal 5 4 2 2 2 2 2 5" xfId="9917"/>
    <cellStyle name="Normal 5 4 2 2 2 2 3" xfId="3073"/>
    <cellStyle name="Normal 5 4 2 2 2 2 3 2" xfId="10883"/>
    <cellStyle name="Normal 5 4 2 2 2 2 4" xfId="5093"/>
    <cellStyle name="Normal 5 4 2 2 2 2 4 2" xfId="12813"/>
    <cellStyle name="Normal 5 4 2 2 2 2 5" xfId="7023"/>
    <cellStyle name="Normal 5 4 2 2 2 2 5 2" xfId="14743"/>
    <cellStyle name="Normal 5 4 2 2 2 2 6" xfId="8953"/>
    <cellStyle name="Normal 5 4 2 2 2 3" xfId="1622"/>
    <cellStyle name="Normal 5 4 2 2 2 3 2" xfId="3555"/>
    <cellStyle name="Normal 5 4 2 2 2 3 2 2" xfId="11365"/>
    <cellStyle name="Normal 5 4 2 2 2 3 3" xfId="5575"/>
    <cellStyle name="Normal 5 4 2 2 2 3 3 2" xfId="13295"/>
    <cellStyle name="Normal 5 4 2 2 2 3 4" xfId="7505"/>
    <cellStyle name="Normal 5 4 2 2 2 3 4 2" xfId="15225"/>
    <cellStyle name="Normal 5 4 2 2 2 3 5" xfId="9435"/>
    <cellStyle name="Normal 5 4 2 2 2 4" xfId="2591"/>
    <cellStyle name="Normal 5 4 2 2 2 4 2" xfId="10401"/>
    <cellStyle name="Normal 5 4 2 2 2 5" xfId="4611"/>
    <cellStyle name="Normal 5 4 2 2 2 5 2" xfId="12331"/>
    <cellStyle name="Normal 5 4 2 2 2 6" xfId="6541"/>
    <cellStyle name="Normal 5 4 2 2 2 6 2" xfId="14261"/>
    <cellStyle name="Normal 5 4 2 2 2 7" xfId="8471"/>
    <cellStyle name="Normal 5 4 2 2 3" xfId="730"/>
    <cellStyle name="Normal 5 4 2 2 3 2" xfId="1277"/>
    <cellStyle name="Normal 5 4 2 2 3 2 2" xfId="2264"/>
    <cellStyle name="Normal 5 4 2 2 3 2 2 2" xfId="4197"/>
    <cellStyle name="Normal 5 4 2 2 3 2 2 2 2" xfId="12007"/>
    <cellStyle name="Normal 5 4 2 2 3 2 2 3" xfId="6217"/>
    <cellStyle name="Normal 5 4 2 2 3 2 2 3 2" xfId="13937"/>
    <cellStyle name="Normal 5 4 2 2 3 2 2 4" xfId="8147"/>
    <cellStyle name="Normal 5 4 2 2 3 2 2 4 2" xfId="15867"/>
    <cellStyle name="Normal 5 4 2 2 3 2 2 5" xfId="10077"/>
    <cellStyle name="Normal 5 4 2 2 3 2 3" xfId="3234"/>
    <cellStyle name="Normal 5 4 2 2 3 2 3 2" xfId="11044"/>
    <cellStyle name="Normal 5 4 2 2 3 2 4" xfId="5254"/>
    <cellStyle name="Normal 5 4 2 2 3 2 4 2" xfId="12974"/>
    <cellStyle name="Normal 5 4 2 2 3 2 5" xfId="7184"/>
    <cellStyle name="Normal 5 4 2 2 3 2 5 2" xfId="14904"/>
    <cellStyle name="Normal 5 4 2 2 3 2 6" xfId="9114"/>
    <cellStyle name="Normal 5 4 2 2 3 3" xfId="1783"/>
    <cellStyle name="Normal 5 4 2 2 3 3 2" xfId="3716"/>
    <cellStyle name="Normal 5 4 2 2 3 3 2 2" xfId="11526"/>
    <cellStyle name="Normal 5 4 2 2 3 3 3" xfId="5736"/>
    <cellStyle name="Normal 5 4 2 2 3 3 3 2" xfId="13456"/>
    <cellStyle name="Normal 5 4 2 2 3 3 4" xfId="7666"/>
    <cellStyle name="Normal 5 4 2 2 3 3 4 2" xfId="15386"/>
    <cellStyle name="Normal 5 4 2 2 3 3 5" xfId="9596"/>
    <cellStyle name="Normal 5 4 2 2 3 4" xfId="2752"/>
    <cellStyle name="Normal 5 4 2 2 3 4 2" xfId="10562"/>
    <cellStyle name="Normal 5 4 2 2 3 5" xfId="4772"/>
    <cellStyle name="Normal 5 4 2 2 3 5 2" xfId="12492"/>
    <cellStyle name="Normal 5 4 2 2 3 6" xfId="6702"/>
    <cellStyle name="Normal 5 4 2 2 3 6 2" xfId="14422"/>
    <cellStyle name="Normal 5 4 2 2 3 7" xfId="8632"/>
    <cellStyle name="Normal 5 4 2 2 4" xfId="956"/>
    <cellStyle name="Normal 5 4 2 2 4 2" xfId="1944"/>
    <cellStyle name="Normal 5 4 2 2 4 2 2" xfId="3877"/>
    <cellStyle name="Normal 5 4 2 2 4 2 2 2" xfId="11687"/>
    <cellStyle name="Normal 5 4 2 2 4 2 3" xfId="5897"/>
    <cellStyle name="Normal 5 4 2 2 4 2 3 2" xfId="13617"/>
    <cellStyle name="Normal 5 4 2 2 4 2 4" xfId="7827"/>
    <cellStyle name="Normal 5 4 2 2 4 2 4 2" xfId="15547"/>
    <cellStyle name="Normal 5 4 2 2 4 2 5" xfId="9757"/>
    <cellStyle name="Normal 5 4 2 2 4 3" xfId="2913"/>
    <cellStyle name="Normal 5 4 2 2 4 3 2" xfId="10723"/>
    <cellStyle name="Normal 5 4 2 2 4 4" xfId="4933"/>
    <cellStyle name="Normal 5 4 2 2 4 4 2" xfId="12653"/>
    <cellStyle name="Normal 5 4 2 2 4 5" xfId="6863"/>
    <cellStyle name="Normal 5 4 2 2 4 5 2" xfId="14583"/>
    <cellStyle name="Normal 5 4 2 2 4 6" xfId="8793"/>
    <cellStyle name="Normal 5 4 2 2 5" xfId="1462"/>
    <cellStyle name="Normal 5 4 2 2 5 2" xfId="3395"/>
    <cellStyle name="Normal 5 4 2 2 5 2 2" xfId="11205"/>
    <cellStyle name="Normal 5 4 2 2 5 3" xfId="5415"/>
    <cellStyle name="Normal 5 4 2 2 5 3 2" xfId="13135"/>
    <cellStyle name="Normal 5 4 2 2 5 4" xfId="7345"/>
    <cellStyle name="Normal 5 4 2 2 5 4 2" xfId="15065"/>
    <cellStyle name="Normal 5 4 2 2 5 5" xfId="9275"/>
    <cellStyle name="Normal 5 4 2 2 6" xfId="2431"/>
    <cellStyle name="Normal 5 4 2 2 6 2" xfId="10241"/>
    <cellStyle name="Normal 5 4 2 2 7" xfId="4451"/>
    <cellStyle name="Normal 5 4 2 2 7 2" xfId="12171"/>
    <cellStyle name="Normal 5 4 2 2 8" xfId="6381"/>
    <cellStyle name="Normal 5 4 2 2 8 2" xfId="14101"/>
    <cellStyle name="Normal 5 4 2 2 9" xfId="8311"/>
    <cellStyle name="Normal 5 4 2 3" xfId="488"/>
    <cellStyle name="Normal 5 4 2 3 2" xfId="1036"/>
    <cellStyle name="Normal 5 4 2 3 2 2" xfId="2024"/>
    <cellStyle name="Normal 5 4 2 3 2 2 2" xfId="3957"/>
    <cellStyle name="Normal 5 4 2 3 2 2 2 2" xfId="11767"/>
    <cellStyle name="Normal 5 4 2 3 2 2 3" xfId="5977"/>
    <cellStyle name="Normal 5 4 2 3 2 2 3 2" xfId="13697"/>
    <cellStyle name="Normal 5 4 2 3 2 2 4" xfId="7907"/>
    <cellStyle name="Normal 5 4 2 3 2 2 4 2" xfId="15627"/>
    <cellStyle name="Normal 5 4 2 3 2 2 5" xfId="9837"/>
    <cellStyle name="Normal 5 4 2 3 2 3" xfId="2993"/>
    <cellStyle name="Normal 5 4 2 3 2 3 2" xfId="10803"/>
    <cellStyle name="Normal 5 4 2 3 2 4" xfId="5013"/>
    <cellStyle name="Normal 5 4 2 3 2 4 2" xfId="12733"/>
    <cellStyle name="Normal 5 4 2 3 2 5" xfId="6943"/>
    <cellStyle name="Normal 5 4 2 3 2 5 2" xfId="14663"/>
    <cellStyle name="Normal 5 4 2 3 2 6" xfId="8873"/>
    <cellStyle name="Normal 5 4 2 3 3" xfId="1542"/>
    <cellStyle name="Normal 5 4 2 3 3 2" xfId="3475"/>
    <cellStyle name="Normal 5 4 2 3 3 2 2" xfId="11285"/>
    <cellStyle name="Normal 5 4 2 3 3 3" xfId="5495"/>
    <cellStyle name="Normal 5 4 2 3 3 3 2" xfId="13215"/>
    <cellStyle name="Normal 5 4 2 3 3 4" xfId="7425"/>
    <cellStyle name="Normal 5 4 2 3 3 4 2" xfId="15145"/>
    <cellStyle name="Normal 5 4 2 3 3 5" xfId="9355"/>
    <cellStyle name="Normal 5 4 2 3 4" xfId="2511"/>
    <cellStyle name="Normal 5 4 2 3 4 2" xfId="10321"/>
    <cellStyle name="Normal 5 4 2 3 5" xfId="4531"/>
    <cellStyle name="Normal 5 4 2 3 5 2" xfId="12251"/>
    <cellStyle name="Normal 5 4 2 3 6" xfId="6461"/>
    <cellStyle name="Normal 5 4 2 3 6 2" xfId="14181"/>
    <cellStyle name="Normal 5 4 2 3 7" xfId="8391"/>
    <cellStyle name="Normal 5 4 2 4" xfId="650"/>
    <cellStyle name="Normal 5 4 2 4 2" xfId="1197"/>
    <cellStyle name="Normal 5 4 2 4 2 2" xfId="2184"/>
    <cellStyle name="Normal 5 4 2 4 2 2 2" xfId="4117"/>
    <cellStyle name="Normal 5 4 2 4 2 2 2 2" xfId="11927"/>
    <cellStyle name="Normal 5 4 2 4 2 2 3" xfId="6137"/>
    <cellStyle name="Normal 5 4 2 4 2 2 3 2" xfId="13857"/>
    <cellStyle name="Normal 5 4 2 4 2 2 4" xfId="8067"/>
    <cellStyle name="Normal 5 4 2 4 2 2 4 2" xfId="15787"/>
    <cellStyle name="Normal 5 4 2 4 2 2 5" xfId="9997"/>
    <cellStyle name="Normal 5 4 2 4 2 3" xfId="3154"/>
    <cellStyle name="Normal 5 4 2 4 2 3 2" xfId="10964"/>
    <cellStyle name="Normal 5 4 2 4 2 4" xfId="5174"/>
    <cellStyle name="Normal 5 4 2 4 2 4 2" xfId="12894"/>
    <cellStyle name="Normal 5 4 2 4 2 5" xfId="7104"/>
    <cellStyle name="Normal 5 4 2 4 2 5 2" xfId="14824"/>
    <cellStyle name="Normal 5 4 2 4 2 6" xfId="9034"/>
    <cellStyle name="Normal 5 4 2 4 3" xfId="1703"/>
    <cellStyle name="Normal 5 4 2 4 3 2" xfId="3636"/>
    <cellStyle name="Normal 5 4 2 4 3 2 2" xfId="11446"/>
    <cellStyle name="Normal 5 4 2 4 3 3" xfId="5656"/>
    <cellStyle name="Normal 5 4 2 4 3 3 2" xfId="13376"/>
    <cellStyle name="Normal 5 4 2 4 3 4" xfId="7586"/>
    <cellStyle name="Normal 5 4 2 4 3 4 2" xfId="15306"/>
    <cellStyle name="Normal 5 4 2 4 3 5" xfId="9516"/>
    <cellStyle name="Normal 5 4 2 4 4" xfId="2672"/>
    <cellStyle name="Normal 5 4 2 4 4 2" xfId="10482"/>
    <cellStyle name="Normal 5 4 2 4 5" xfId="4692"/>
    <cellStyle name="Normal 5 4 2 4 5 2" xfId="12412"/>
    <cellStyle name="Normal 5 4 2 4 6" xfId="6622"/>
    <cellStyle name="Normal 5 4 2 4 6 2" xfId="14342"/>
    <cellStyle name="Normal 5 4 2 4 7" xfId="8552"/>
    <cellStyle name="Normal 5 4 2 5" xfId="876"/>
    <cellStyle name="Normal 5 4 2 5 2" xfId="1864"/>
    <cellStyle name="Normal 5 4 2 5 2 2" xfId="3797"/>
    <cellStyle name="Normal 5 4 2 5 2 2 2" xfId="11607"/>
    <cellStyle name="Normal 5 4 2 5 2 3" xfId="5817"/>
    <cellStyle name="Normal 5 4 2 5 2 3 2" xfId="13537"/>
    <cellStyle name="Normal 5 4 2 5 2 4" xfId="7747"/>
    <cellStyle name="Normal 5 4 2 5 2 4 2" xfId="15467"/>
    <cellStyle name="Normal 5 4 2 5 2 5" xfId="9677"/>
    <cellStyle name="Normal 5 4 2 5 3" xfId="2833"/>
    <cellStyle name="Normal 5 4 2 5 3 2" xfId="10643"/>
    <cellStyle name="Normal 5 4 2 5 4" xfId="4853"/>
    <cellStyle name="Normal 5 4 2 5 4 2" xfId="12573"/>
    <cellStyle name="Normal 5 4 2 5 5" xfId="6783"/>
    <cellStyle name="Normal 5 4 2 5 5 2" xfId="14503"/>
    <cellStyle name="Normal 5 4 2 5 6" xfId="8713"/>
    <cellStyle name="Normal 5 4 2 6" xfId="1382"/>
    <cellStyle name="Normal 5 4 2 6 2" xfId="3315"/>
    <cellStyle name="Normal 5 4 2 6 2 2" xfId="11125"/>
    <cellStyle name="Normal 5 4 2 6 3" xfId="5335"/>
    <cellStyle name="Normal 5 4 2 6 3 2" xfId="13055"/>
    <cellStyle name="Normal 5 4 2 6 4" xfId="7265"/>
    <cellStyle name="Normal 5 4 2 6 4 2" xfId="14985"/>
    <cellStyle name="Normal 5 4 2 6 5" xfId="9195"/>
    <cellStyle name="Normal 5 4 2 7" xfId="2351"/>
    <cellStyle name="Normal 5 4 2 7 2" xfId="10161"/>
    <cellStyle name="Normal 5 4 2 8" xfId="4371"/>
    <cellStyle name="Normal 5 4 2 8 2" xfId="12091"/>
    <cellStyle name="Normal 5 4 2 9" xfId="6301"/>
    <cellStyle name="Normal 5 4 2 9 2" xfId="14021"/>
    <cellStyle name="Normal 5 4 3" xfId="368"/>
    <cellStyle name="Normal 5 4 3 2" xfId="528"/>
    <cellStyle name="Normal 5 4 3 2 2" xfId="1076"/>
    <cellStyle name="Normal 5 4 3 2 2 2" xfId="2064"/>
    <cellStyle name="Normal 5 4 3 2 2 2 2" xfId="3997"/>
    <cellStyle name="Normal 5 4 3 2 2 2 2 2" xfId="11807"/>
    <cellStyle name="Normal 5 4 3 2 2 2 3" xfId="6017"/>
    <cellStyle name="Normal 5 4 3 2 2 2 3 2" xfId="13737"/>
    <cellStyle name="Normal 5 4 3 2 2 2 4" xfId="7947"/>
    <cellStyle name="Normal 5 4 3 2 2 2 4 2" xfId="15667"/>
    <cellStyle name="Normal 5 4 3 2 2 2 5" xfId="9877"/>
    <cellStyle name="Normal 5 4 3 2 2 3" xfId="3033"/>
    <cellStyle name="Normal 5 4 3 2 2 3 2" xfId="10843"/>
    <cellStyle name="Normal 5 4 3 2 2 4" xfId="5053"/>
    <cellStyle name="Normal 5 4 3 2 2 4 2" xfId="12773"/>
    <cellStyle name="Normal 5 4 3 2 2 5" xfId="6983"/>
    <cellStyle name="Normal 5 4 3 2 2 5 2" xfId="14703"/>
    <cellStyle name="Normal 5 4 3 2 2 6" xfId="8913"/>
    <cellStyle name="Normal 5 4 3 2 3" xfId="1582"/>
    <cellStyle name="Normal 5 4 3 2 3 2" xfId="3515"/>
    <cellStyle name="Normal 5 4 3 2 3 2 2" xfId="11325"/>
    <cellStyle name="Normal 5 4 3 2 3 3" xfId="5535"/>
    <cellStyle name="Normal 5 4 3 2 3 3 2" xfId="13255"/>
    <cellStyle name="Normal 5 4 3 2 3 4" xfId="7465"/>
    <cellStyle name="Normal 5 4 3 2 3 4 2" xfId="15185"/>
    <cellStyle name="Normal 5 4 3 2 3 5" xfId="9395"/>
    <cellStyle name="Normal 5 4 3 2 4" xfId="2551"/>
    <cellStyle name="Normal 5 4 3 2 4 2" xfId="10361"/>
    <cellStyle name="Normal 5 4 3 2 5" xfId="4571"/>
    <cellStyle name="Normal 5 4 3 2 5 2" xfId="12291"/>
    <cellStyle name="Normal 5 4 3 2 6" xfId="6501"/>
    <cellStyle name="Normal 5 4 3 2 6 2" xfId="14221"/>
    <cellStyle name="Normal 5 4 3 2 7" xfId="8431"/>
    <cellStyle name="Normal 5 4 3 3" xfId="690"/>
    <cellStyle name="Normal 5 4 3 3 2" xfId="1237"/>
    <cellStyle name="Normal 5 4 3 3 2 2" xfId="2224"/>
    <cellStyle name="Normal 5 4 3 3 2 2 2" xfId="4157"/>
    <cellStyle name="Normal 5 4 3 3 2 2 2 2" xfId="11967"/>
    <cellStyle name="Normal 5 4 3 3 2 2 3" xfId="6177"/>
    <cellStyle name="Normal 5 4 3 3 2 2 3 2" xfId="13897"/>
    <cellStyle name="Normal 5 4 3 3 2 2 4" xfId="8107"/>
    <cellStyle name="Normal 5 4 3 3 2 2 4 2" xfId="15827"/>
    <cellStyle name="Normal 5 4 3 3 2 2 5" xfId="10037"/>
    <cellStyle name="Normal 5 4 3 3 2 3" xfId="3194"/>
    <cellStyle name="Normal 5 4 3 3 2 3 2" xfId="11004"/>
    <cellStyle name="Normal 5 4 3 3 2 4" xfId="5214"/>
    <cellStyle name="Normal 5 4 3 3 2 4 2" xfId="12934"/>
    <cellStyle name="Normal 5 4 3 3 2 5" xfId="7144"/>
    <cellStyle name="Normal 5 4 3 3 2 5 2" xfId="14864"/>
    <cellStyle name="Normal 5 4 3 3 2 6" xfId="9074"/>
    <cellStyle name="Normal 5 4 3 3 3" xfId="1743"/>
    <cellStyle name="Normal 5 4 3 3 3 2" xfId="3676"/>
    <cellStyle name="Normal 5 4 3 3 3 2 2" xfId="11486"/>
    <cellStyle name="Normal 5 4 3 3 3 3" xfId="5696"/>
    <cellStyle name="Normal 5 4 3 3 3 3 2" xfId="13416"/>
    <cellStyle name="Normal 5 4 3 3 3 4" xfId="7626"/>
    <cellStyle name="Normal 5 4 3 3 3 4 2" xfId="15346"/>
    <cellStyle name="Normal 5 4 3 3 3 5" xfId="9556"/>
    <cellStyle name="Normal 5 4 3 3 4" xfId="2712"/>
    <cellStyle name="Normal 5 4 3 3 4 2" xfId="10522"/>
    <cellStyle name="Normal 5 4 3 3 5" xfId="4732"/>
    <cellStyle name="Normal 5 4 3 3 5 2" xfId="12452"/>
    <cellStyle name="Normal 5 4 3 3 6" xfId="6662"/>
    <cellStyle name="Normal 5 4 3 3 6 2" xfId="14382"/>
    <cellStyle name="Normal 5 4 3 3 7" xfId="8592"/>
    <cellStyle name="Normal 5 4 3 4" xfId="916"/>
    <cellStyle name="Normal 5 4 3 4 2" xfId="1904"/>
    <cellStyle name="Normal 5 4 3 4 2 2" xfId="3837"/>
    <cellStyle name="Normal 5 4 3 4 2 2 2" xfId="11647"/>
    <cellStyle name="Normal 5 4 3 4 2 3" xfId="5857"/>
    <cellStyle name="Normal 5 4 3 4 2 3 2" xfId="13577"/>
    <cellStyle name="Normal 5 4 3 4 2 4" xfId="7787"/>
    <cellStyle name="Normal 5 4 3 4 2 4 2" xfId="15507"/>
    <cellStyle name="Normal 5 4 3 4 2 5" xfId="9717"/>
    <cellStyle name="Normal 5 4 3 4 3" xfId="2873"/>
    <cellStyle name="Normal 5 4 3 4 3 2" xfId="10683"/>
    <cellStyle name="Normal 5 4 3 4 4" xfId="4893"/>
    <cellStyle name="Normal 5 4 3 4 4 2" xfId="12613"/>
    <cellStyle name="Normal 5 4 3 4 5" xfId="6823"/>
    <cellStyle name="Normal 5 4 3 4 5 2" xfId="14543"/>
    <cellStyle name="Normal 5 4 3 4 6" xfId="8753"/>
    <cellStyle name="Normal 5 4 3 5" xfId="1422"/>
    <cellStyle name="Normal 5 4 3 5 2" xfId="3355"/>
    <cellStyle name="Normal 5 4 3 5 2 2" xfId="11165"/>
    <cellStyle name="Normal 5 4 3 5 3" xfId="5375"/>
    <cellStyle name="Normal 5 4 3 5 3 2" xfId="13095"/>
    <cellStyle name="Normal 5 4 3 5 4" xfId="7305"/>
    <cellStyle name="Normal 5 4 3 5 4 2" xfId="15025"/>
    <cellStyle name="Normal 5 4 3 5 5" xfId="9235"/>
    <cellStyle name="Normal 5 4 3 6" xfId="2391"/>
    <cellStyle name="Normal 5 4 3 6 2" xfId="10201"/>
    <cellStyle name="Normal 5 4 3 7" xfId="4411"/>
    <cellStyle name="Normal 5 4 3 7 2" xfId="12131"/>
    <cellStyle name="Normal 5 4 3 8" xfId="6341"/>
    <cellStyle name="Normal 5 4 3 8 2" xfId="14061"/>
    <cellStyle name="Normal 5 4 3 9" xfId="8271"/>
    <cellStyle name="Normal 5 4 4" xfId="448"/>
    <cellStyle name="Normal 5 4 4 2" xfId="996"/>
    <cellStyle name="Normal 5 4 4 2 2" xfId="1984"/>
    <cellStyle name="Normal 5 4 4 2 2 2" xfId="3917"/>
    <cellStyle name="Normal 5 4 4 2 2 2 2" xfId="11727"/>
    <cellStyle name="Normal 5 4 4 2 2 3" xfId="5937"/>
    <cellStyle name="Normal 5 4 4 2 2 3 2" xfId="13657"/>
    <cellStyle name="Normal 5 4 4 2 2 4" xfId="7867"/>
    <cellStyle name="Normal 5 4 4 2 2 4 2" xfId="15587"/>
    <cellStyle name="Normal 5 4 4 2 2 5" xfId="9797"/>
    <cellStyle name="Normal 5 4 4 2 3" xfId="2953"/>
    <cellStyle name="Normal 5 4 4 2 3 2" xfId="10763"/>
    <cellStyle name="Normal 5 4 4 2 4" xfId="4973"/>
    <cellStyle name="Normal 5 4 4 2 4 2" xfId="12693"/>
    <cellStyle name="Normal 5 4 4 2 5" xfId="6903"/>
    <cellStyle name="Normal 5 4 4 2 5 2" xfId="14623"/>
    <cellStyle name="Normal 5 4 4 2 6" xfId="8833"/>
    <cellStyle name="Normal 5 4 4 3" xfId="1502"/>
    <cellStyle name="Normal 5 4 4 3 2" xfId="3435"/>
    <cellStyle name="Normal 5 4 4 3 2 2" xfId="11245"/>
    <cellStyle name="Normal 5 4 4 3 3" xfId="5455"/>
    <cellStyle name="Normal 5 4 4 3 3 2" xfId="13175"/>
    <cellStyle name="Normal 5 4 4 3 4" xfId="7385"/>
    <cellStyle name="Normal 5 4 4 3 4 2" xfId="15105"/>
    <cellStyle name="Normal 5 4 4 3 5" xfId="9315"/>
    <cellStyle name="Normal 5 4 4 4" xfId="2471"/>
    <cellStyle name="Normal 5 4 4 4 2" xfId="10281"/>
    <cellStyle name="Normal 5 4 4 5" xfId="4491"/>
    <cellStyle name="Normal 5 4 4 5 2" xfId="12211"/>
    <cellStyle name="Normal 5 4 4 6" xfId="6421"/>
    <cellStyle name="Normal 5 4 4 6 2" xfId="14141"/>
    <cellStyle name="Normal 5 4 4 7" xfId="8351"/>
    <cellStyle name="Normal 5 4 5" xfId="610"/>
    <cellStyle name="Normal 5 4 5 2" xfId="1157"/>
    <cellStyle name="Normal 5 4 5 2 2" xfId="2144"/>
    <cellStyle name="Normal 5 4 5 2 2 2" xfId="4077"/>
    <cellStyle name="Normal 5 4 5 2 2 2 2" xfId="11887"/>
    <cellStyle name="Normal 5 4 5 2 2 3" xfId="6097"/>
    <cellStyle name="Normal 5 4 5 2 2 3 2" xfId="13817"/>
    <cellStyle name="Normal 5 4 5 2 2 4" xfId="8027"/>
    <cellStyle name="Normal 5 4 5 2 2 4 2" xfId="15747"/>
    <cellStyle name="Normal 5 4 5 2 2 5" xfId="9957"/>
    <cellStyle name="Normal 5 4 5 2 3" xfId="3114"/>
    <cellStyle name="Normal 5 4 5 2 3 2" xfId="10924"/>
    <cellStyle name="Normal 5 4 5 2 4" xfId="5134"/>
    <cellStyle name="Normal 5 4 5 2 4 2" xfId="12854"/>
    <cellStyle name="Normal 5 4 5 2 5" xfId="7064"/>
    <cellStyle name="Normal 5 4 5 2 5 2" xfId="14784"/>
    <cellStyle name="Normal 5 4 5 2 6" xfId="8994"/>
    <cellStyle name="Normal 5 4 5 3" xfId="1663"/>
    <cellStyle name="Normal 5 4 5 3 2" xfId="3596"/>
    <cellStyle name="Normal 5 4 5 3 2 2" xfId="11406"/>
    <cellStyle name="Normal 5 4 5 3 3" xfId="5616"/>
    <cellStyle name="Normal 5 4 5 3 3 2" xfId="13336"/>
    <cellStyle name="Normal 5 4 5 3 4" xfId="7546"/>
    <cellStyle name="Normal 5 4 5 3 4 2" xfId="15266"/>
    <cellStyle name="Normal 5 4 5 3 5" xfId="9476"/>
    <cellStyle name="Normal 5 4 5 4" xfId="2632"/>
    <cellStyle name="Normal 5 4 5 4 2" xfId="10442"/>
    <cellStyle name="Normal 5 4 5 5" xfId="4652"/>
    <cellStyle name="Normal 5 4 5 5 2" xfId="12372"/>
    <cellStyle name="Normal 5 4 5 6" xfId="6582"/>
    <cellStyle name="Normal 5 4 5 6 2" xfId="14302"/>
    <cellStyle name="Normal 5 4 5 7" xfId="8512"/>
    <cellStyle name="Normal 5 4 6" xfId="828"/>
    <cellStyle name="Normal 5 4 6 2" xfId="1824"/>
    <cellStyle name="Normal 5 4 6 2 2" xfId="3757"/>
    <cellStyle name="Normal 5 4 6 2 2 2" xfId="11567"/>
    <cellStyle name="Normal 5 4 6 2 3" xfId="5777"/>
    <cellStyle name="Normal 5 4 6 2 3 2" xfId="13497"/>
    <cellStyle name="Normal 5 4 6 2 4" xfId="7707"/>
    <cellStyle name="Normal 5 4 6 2 4 2" xfId="15427"/>
    <cellStyle name="Normal 5 4 6 2 5" xfId="9637"/>
    <cellStyle name="Normal 5 4 6 3" xfId="2793"/>
    <cellStyle name="Normal 5 4 6 3 2" xfId="10603"/>
    <cellStyle name="Normal 5 4 6 4" xfId="4813"/>
    <cellStyle name="Normal 5 4 6 4 2" xfId="12533"/>
    <cellStyle name="Normal 5 4 6 5" xfId="6743"/>
    <cellStyle name="Normal 5 4 6 5 2" xfId="14463"/>
    <cellStyle name="Normal 5 4 6 6" xfId="8673"/>
    <cellStyle name="Normal 5 4 7" xfId="1342"/>
    <cellStyle name="Normal 5 4 7 2" xfId="3275"/>
    <cellStyle name="Normal 5 4 7 2 2" xfId="11085"/>
    <cellStyle name="Normal 5 4 7 3" xfId="5295"/>
    <cellStyle name="Normal 5 4 7 3 2" xfId="13015"/>
    <cellStyle name="Normal 5 4 7 4" xfId="7225"/>
    <cellStyle name="Normal 5 4 7 4 2" xfId="14945"/>
    <cellStyle name="Normal 5 4 7 5" xfId="9155"/>
    <cellStyle name="Normal 5 4 8" xfId="2311"/>
    <cellStyle name="Normal 5 4 8 2" xfId="10121"/>
    <cellStyle name="Normal 5 4 9" xfId="4331"/>
    <cellStyle name="Normal 5 4 9 2" xfId="12051"/>
    <cellStyle name="Normal 5 5" xfId="308"/>
    <cellStyle name="Normal 5 5 10" xfId="8211"/>
    <cellStyle name="Normal 5 5 2" xfId="388"/>
    <cellStyle name="Normal 5 5 2 2" xfId="548"/>
    <cellStyle name="Normal 5 5 2 2 2" xfId="1096"/>
    <cellStyle name="Normal 5 5 2 2 2 2" xfId="2084"/>
    <cellStyle name="Normal 5 5 2 2 2 2 2" xfId="4017"/>
    <cellStyle name="Normal 5 5 2 2 2 2 2 2" xfId="11827"/>
    <cellStyle name="Normal 5 5 2 2 2 2 3" xfId="6037"/>
    <cellStyle name="Normal 5 5 2 2 2 2 3 2" xfId="13757"/>
    <cellStyle name="Normal 5 5 2 2 2 2 4" xfId="7967"/>
    <cellStyle name="Normal 5 5 2 2 2 2 4 2" xfId="15687"/>
    <cellStyle name="Normal 5 5 2 2 2 2 5" xfId="9897"/>
    <cellStyle name="Normal 5 5 2 2 2 3" xfId="3053"/>
    <cellStyle name="Normal 5 5 2 2 2 3 2" xfId="10863"/>
    <cellStyle name="Normal 5 5 2 2 2 4" xfId="5073"/>
    <cellStyle name="Normal 5 5 2 2 2 4 2" xfId="12793"/>
    <cellStyle name="Normal 5 5 2 2 2 5" xfId="7003"/>
    <cellStyle name="Normal 5 5 2 2 2 5 2" xfId="14723"/>
    <cellStyle name="Normal 5 5 2 2 2 6" xfId="8933"/>
    <cellStyle name="Normal 5 5 2 2 3" xfId="1602"/>
    <cellStyle name="Normal 5 5 2 2 3 2" xfId="3535"/>
    <cellStyle name="Normal 5 5 2 2 3 2 2" xfId="11345"/>
    <cellStyle name="Normal 5 5 2 2 3 3" xfId="5555"/>
    <cellStyle name="Normal 5 5 2 2 3 3 2" xfId="13275"/>
    <cellStyle name="Normal 5 5 2 2 3 4" xfId="7485"/>
    <cellStyle name="Normal 5 5 2 2 3 4 2" xfId="15205"/>
    <cellStyle name="Normal 5 5 2 2 3 5" xfId="9415"/>
    <cellStyle name="Normal 5 5 2 2 4" xfId="2571"/>
    <cellStyle name="Normal 5 5 2 2 4 2" xfId="10381"/>
    <cellStyle name="Normal 5 5 2 2 5" xfId="4591"/>
    <cellStyle name="Normal 5 5 2 2 5 2" xfId="12311"/>
    <cellStyle name="Normal 5 5 2 2 6" xfId="6521"/>
    <cellStyle name="Normal 5 5 2 2 6 2" xfId="14241"/>
    <cellStyle name="Normal 5 5 2 2 7" xfId="8451"/>
    <cellStyle name="Normal 5 5 2 3" xfId="710"/>
    <cellStyle name="Normal 5 5 2 3 2" xfId="1257"/>
    <cellStyle name="Normal 5 5 2 3 2 2" xfId="2244"/>
    <cellStyle name="Normal 5 5 2 3 2 2 2" xfId="4177"/>
    <cellStyle name="Normal 5 5 2 3 2 2 2 2" xfId="11987"/>
    <cellStyle name="Normal 5 5 2 3 2 2 3" xfId="6197"/>
    <cellStyle name="Normal 5 5 2 3 2 2 3 2" xfId="13917"/>
    <cellStyle name="Normal 5 5 2 3 2 2 4" xfId="8127"/>
    <cellStyle name="Normal 5 5 2 3 2 2 4 2" xfId="15847"/>
    <cellStyle name="Normal 5 5 2 3 2 2 5" xfId="10057"/>
    <cellStyle name="Normal 5 5 2 3 2 3" xfId="3214"/>
    <cellStyle name="Normal 5 5 2 3 2 3 2" xfId="11024"/>
    <cellStyle name="Normal 5 5 2 3 2 4" xfId="5234"/>
    <cellStyle name="Normal 5 5 2 3 2 4 2" xfId="12954"/>
    <cellStyle name="Normal 5 5 2 3 2 5" xfId="7164"/>
    <cellStyle name="Normal 5 5 2 3 2 5 2" xfId="14884"/>
    <cellStyle name="Normal 5 5 2 3 2 6" xfId="9094"/>
    <cellStyle name="Normal 5 5 2 3 3" xfId="1763"/>
    <cellStyle name="Normal 5 5 2 3 3 2" xfId="3696"/>
    <cellStyle name="Normal 5 5 2 3 3 2 2" xfId="11506"/>
    <cellStyle name="Normal 5 5 2 3 3 3" xfId="5716"/>
    <cellStyle name="Normal 5 5 2 3 3 3 2" xfId="13436"/>
    <cellStyle name="Normal 5 5 2 3 3 4" xfId="7646"/>
    <cellStyle name="Normal 5 5 2 3 3 4 2" xfId="15366"/>
    <cellStyle name="Normal 5 5 2 3 3 5" xfId="9576"/>
    <cellStyle name="Normal 5 5 2 3 4" xfId="2732"/>
    <cellStyle name="Normal 5 5 2 3 4 2" xfId="10542"/>
    <cellStyle name="Normal 5 5 2 3 5" xfId="4752"/>
    <cellStyle name="Normal 5 5 2 3 5 2" xfId="12472"/>
    <cellStyle name="Normal 5 5 2 3 6" xfId="6682"/>
    <cellStyle name="Normal 5 5 2 3 6 2" xfId="14402"/>
    <cellStyle name="Normal 5 5 2 3 7" xfId="8612"/>
    <cellStyle name="Normal 5 5 2 4" xfId="936"/>
    <cellStyle name="Normal 5 5 2 4 2" xfId="1924"/>
    <cellStyle name="Normal 5 5 2 4 2 2" xfId="3857"/>
    <cellStyle name="Normal 5 5 2 4 2 2 2" xfId="11667"/>
    <cellStyle name="Normal 5 5 2 4 2 3" xfId="5877"/>
    <cellStyle name="Normal 5 5 2 4 2 3 2" xfId="13597"/>
    <cellStyle name="Normal 5 5 2 4 2 4" xfId="7807"/>
    <cellStyle name="Normal 5 5 2 4 2 4 2" xfId="15527"/>
    <cellStyle name="Normal 5 5 2 4 2 5" xfId="9737"/>
    <cellStyle name="Normal 5 5 2 4 3" xfId="2893"/>
    <cellStyle name="Normal 5 5 2 4 3 2" xfId="10703"/>
    <cellStyle name="Normal 5 5 2 4 4" xfId="4913"/>
    <cellStyle name="Normal 5 5 2 4 4 2" xfId="12633"/>
    <cellStyle name="Normal 5 5 2 4 5" xfId="6843"/>
    <cellStyle name="Normal 5 5 2 4 5 2" xfId="14563"/>
    <cellStyle name="Normal 5 5 2 4 6" xfId="8773"/>
    <cellStyle name="Normal 5 5 2 5" xfId="1442"/>
    <cellStyle name="Normal 5 5 2 5 2" xfId="3375"/>
    <cellStyle name="Normal 5 5 2 5 2 2" xfId="11185"/>
    <cellStyle name="Normal 5 5 2 5 3" xfId="5395"/>
    <cellStyle name="Normal 5 5 2 5 3 2" xfId="13115"/>
    <cellStyle name="Normal 5 5 2 5 4" xfId="7325"/>
    <cellStyle name="Normal 5 5 2 5 4 2" xfId="15045"/>
    <cellStyle name="Normal 5 5 2 5 5" xfId="9255"/>
    <cellStyle name="Normal 5 5 2 6" xfId="2411"/>
    <cellStyle name="Normal 5 5 2 6 2" xfId="10221"/>
    <cellStyle name="Normal 5 5 2 7" xfId="4431"/>
    <cellStyle name="Normal 5 5 2 7 2" xfId="12151"/>
    <cellStyle name="Normal 5 5 2 8" xfId="6361"/>
    <cellStyle name="Normal 5 5 2 8 2" xfId="14081"/>
    <cellStyle name="Normal 5 5 2 9" xfId="8291"/>
    <cellStyle name="Normal 5 5 3" xfId="468"/>
    <cellStyle name="Normal 5 5 3 2" xfId="1016"/>
    <cellStyle name="Normal 5 5 3 2 2" xfId="2004"/>
    <cellStyle name="Normal 5 5 3 2 2 2" xfId="3937"/>
    <cellStyle name="Normal 5 5 3 2 2 2 2" xfId="11747"/>
    <cellStyle name="Normal 5 5 3 2 2 3" xfId="5957"/>
    <cellStyle name="Normal 5 5 3 2 2 3 2" xfId="13677"/>
    <cellStyle name="Normal 5 5 3 2 2 4" xfId="7887"/>
    <cellStyle name="Normal 5 5 3 2 2 4 2" xfId="15607"/>
    <cellStyle name="Normal 5 5 3 2 2 5" xfId="9817"/>
    <cellStyle name="Normal 5 5 3 2 3" xfId="2973"/>
    <cellStyle name="Normal 5 5 3 2 3 2" xfId="10783"/>
    <cellStyle name="Normal 5 5 3 2 4" xfId="4993"/>
    <cellStyle name="Normal 5 5 3 2 4 2" xfId="12713"/>
    <cellStyle name="Normal 5 5 3 2 5" xfId="6923"/>
    <cellStyle name="Normal 5 5 3 2 5 2" xfId="14643"/>
    <cellStyle name="Normal 5 5 3 2 6" xfId="8853"/>
    <cellStyle name="Normal 5 5 3 3" xfId="1522"/>
    <cellStyle name="Normal 5 5 3 3 2" xfId="3455"/>
    <cellStyle name="Normal 5 5 3 3 2 2" xfId="11265"/>
    <cellStyle name="Normal 5 5 3 3 3" xfId="5475"/>
    <cellStyle name="Normal 5 5 3 3 3 2" xfId="13195"/>
    <cellStyle name="Normal 5 5 3 3 4" xfId="7405"/>
    <cellStyle name="Normal 5 5 3 3 4 2" xfId="15125"/>
    <cellStyle name="Normal 5 5 3 3 5" xfId="9335"/>
    <cellStyle name="Normal 5 5 3 4" xfId="2491"/>
    <cellStyle name="Normal 5 5 3 4 2" xfId="10301"/>
    <cellStyle name="Normal 5 5 3 5" xfId="4511"/>
    <cellStyle name="Normal 5 5 3 5 2" xfId="12231"/>
    <cellStyle name="Normal 5 5 3 6" xfId="6441"/>
    <cellStyle name="Normal 5 5 3 6 2" xfId="14161"/>
    <cellStyle name="Normal 5 5 3 7" xfId="8371"/>
    <cellStyle name="Normal 5 5 4" xfId="630"/>
    <cellStyle name="Normal 5 5 4 2" xfId="1177"/>
    <cellStyle name="Normal 5 5 4 2 2" xfId="2164"/>
    <cellStyle name="Normal 5 5 4 2 2 2" xfId="4097"/>
    <cellStyle name="Normal 5 5 4 2 2 2 2" xfId="11907"/>
    <cellStyle name="Normal 5 5 4 2 2 3" xfId="6117"/>
    <cellStyle name="Normal 5 5 4 2 2 3 2" xfId="13837"/>
    <cellStyle name="Normal 5 5 4 2 2 4" xfId="8047"/>
    <cellStyle name="Normal 5 5 4 2 2 4 2" xfId="15767"/>
    <cellStyle name="Normal 5 5 4 2 2 5" xfId="9977"/>
    <cellStyle name="Normal 5 5 4 2 3" xfId="3134"/>
    <cellStyle name="Normal 5 5 4 2 3 2" xfId="10944"/>
    <cellStyle name="Normal 5 5 4 2 4" xfId="5154"/>
    <cellStyle name="Normal 5 5 4 2 4 2" xfId="12874"/>
    <cellStyle name="Normal 5 5 4 2 5" xfId="7084"/>
    <cellStyle name="Normal 5 5 4 2 5 2" xfId="14804"/>
    <cellStyle name="Normal 5 5 4 2 6" xfId="9014"/>
    <cellStyle name="Normal 5 5 4 3" xfId="1683"/>
    <cellStyle name="Normal 5 5 4 3 2" xfId="3616"/>
    <cellStyle name="Normal 5 5 4 3 2 2" xfId="11426"/>
    <cellStyle name="Normal 5 5 4 3 3" xfId="5636"/>
    <cellStyle name="Normal 5 5 4 3 3 2" xfId="13356"/>
    <cellStyle name="Normal 5 5 4 3 4" xfId="7566"/>
    <cellStyle name="Normal 5 5 4 3 4 2" xfId="15286"/>
    <cellStyle name="Normal 5 5 4 3 5" xfId="9496"/>
    <cellStyle name="Normal 5 5 4 4" xfId="2652"/>
    <cellStyle name="Normal 5 5 4 4 2" xfId="10462"/>
    <cellStyle name="Normal 5 5 4 5" xfId="4672"/>
    <cellStyle name="Normal 5 5 4 5 2" xfId="12392"/>
    <cellStyle name="Normal 5 5 4 6" xfId="6602"/>
    <cellStyle name="Normal 5 5 4 6 2" xfId="14322"/>
    <cellStyle name="Normal 5 5 4 7" xfId="8532"/>
    <cellStyle name="Normal 5 5 5" xfId="856"/>
    <cellStyle name="Normal 5 5 5 2" xfId="1844"/>
    <cellStyle name="Normal 5 5 5 2 2" xfId="3777"/>
    <cellStyle name="Normal 5 5 5 2 2 2" xfId="11587"/>
    <cellStyle name="Normal 5 5 5 2 3" xfId="5797"/>
    <cellStyle name="Normal 5 5 5 2 3 2" xfId="13517"/>
    <cellStyle name="Normal 5 5 5 2 4" xfId="7727"/>
    <cellStyle name="Normal 5 5 5 2 4 2" xfId="15447"/>
    <cellStyle name="Normal 5 5 5 2 5" xfId="9657"/>
    <cellStyle name="Normal 5 5 5 3" xfId="2813"/>
    <cellStyle name="Normal 5 5 5 3 2" xfId="10623"/>
    <cellStyle name="Normal 5 5 5 4" xfId="4833"/>
    <cellStyle name="Normal 5 5 5 4 2" xfId="12553"/>
    <cellStyle name="Normal 5 5 5 5" xfId="6763"/>
    <cellStyle name="Normal 5 5 5 5 2" xfId="14483"/>
    <cellStyle name="Normal 5 5 5 6" xfId="8693"/>
    <cellStyle name="Normal 5 5 6" xfId="1362"/>
    <cellStyle name="Normal 5 5 6 2" xfId="3295"/>
    <cellStyle name="Normal 5 5 6 2 2" xfId="11105"/>
    <cellStyle name="Normal 5 5 6 3" xfId="5315"/>
    <cellStyle name="Normal 5 5 6 3 2" xfId="13035"/>
    <cellStyle name="Normal 5 5 6 4" xfId="7245"/>
    <cellStyle name="Normal 5 5 6 4 2" xfId="14965"/>
    <cellStyle name="Normal 5 5 6 5" xfId="9175"/>
    <cellStyle name="Normal 5 5 7" xfId="2331"/>
    <cellStyle name="Normal 5 5 7 2" xfId="10141"/>
    <cellStyle name="Normal 5 5 8" xfId="4351"/>
    <cellStyle name="Normal 5 5 8 2" xfId="12071"/>
    <cellStyle name="Normal 5 5 9" xfId="6281"/>
    <cellStyle name="Normal 5 5 9 2" xfId="14001"/>
    <cellStyle name="Normal 5 6" xfId="348"/>
    <cellStyle name="Normal 5 6 2" xfId="508"/>
    <cellStyle name="Normal 5 6 2 2" xfId="1056"/>
    <cellStyle name="Normal 5 6 2 2 2" xfId="2044"/>
    <cellStyle name="Normal 5 6 2 2 2 2" xfId="3977"/>
    <cellStyle name="Normal 5 6 2 2 2 2 2" xfId="11787"/>
    <cellStyle name="Normal 5 6 2 2 2 3" xfId="5997"/>
    <cellStyle name="Normal 5 6 2 2 2 3 2" xfId="13717"/>
    <cellStyle name="Normal 5 6 2 2 2 4" xfId="7927"/>
    <cellStyle name="Normal 5 6 2 2 2 4 2" xfId="15647"/>
    <cellStyle name="Normal 5 6 2 2 2 5" xfId="9857"/>
    <cellStyle name="Normal 5 6 2 2 3" xfId="3013"/>
    <cellStyle name="Normal 5 6 2 2 3 2" xfId="10823"/>
    <cellStyle name="Normal 5 6 2 2 4" xfId="5033"/>
    <cellStyle name="Normal 5 6 2 2 4 2" xfId="12753"/>
    <cellStyle name="Normal 5 6 2 2 5" xfId="6963"/>
    <cellStyle name="Normal 5 6 2 2 5 2" xfId="14683"/>
    <cellStyle name="Normal 5 6 2 2 6" xfId="8893"/>
    <cellStyle name="Normal 5 6 2 3" xfId="1562"/>
    <cellStyle name="Normal 5 6 2 3 2" xfId="3495"/>
    <cellStyle name="Normal 5 6 2 3 2 2" xfId="11305"/>
    <cellStyle name="Normal 5 6 2 3 3" xfId="5515"/>
    <cellStyle name="Normal 5 6 2 3 3 2" xfId="13235"/>
    <cellStyle name="Normal 5 6 2 3 4" xfId="7445"/>
    <cellStyle name="Normal 5 6 2 3 4 2" xfId="15165"/>
    <cellStyle name="Normal 5 6 2 3 5" xfId="9375"/>
    <cellStyle name="Normal 5 6 2 4" xfId="2531"/>
    <cellStyle name="Normal 5 6 2 4 2" xfId="10341"/>
    <cellStyle name="Normal 5 6 2 5" xfId="4551"/>
    <cellStyle name="Normal 5 6 2 5 2" xfId="12271"/>
    <cellStyle name="Normal 5 6 2 6" xfId="6481"/>
    <cellStyle name="Normal 5 6 2 6 2" xfId="14201"/>
    <cellStyle name="Normal 5 6 2 7" xfId="8411"/>
    <cellStyle name="Normal 5 6 3" xfId="670"/>
    <cellStyle name="Normal 5 6 3 2" xfId="1217"/>
    <cellStyle name="Normal 5 6 3 2 2" xfId="2204"/>
    <cellStyle name="Normal 5 6 3 2 2 2" xfId="4137"/>
    <cellStyle name="Normal 5 6 3 2 2 2 2" xfId="11947"/>
    <cellStyle name="Normal 5 6 3 2 2 3" xfId="6157"/>
    <cellStyle name="Normal 5 6 3 2 2 3 2" xfId="13877"/>
    <cellStyle name="Normal 5 6 3 2 2 4" xfId="8087"/>
    <cellStyle name="Normal 5 6 3 2 2 4 2" xfId="15807"/>
    <cellStyle name="Normal 5 6 3 2 2 5" xfId="10017"/>
    <cellStyle name="Normal 5 6 3 2 3" xfId="3174"/>
    <cellStyle name="Normal 5 6 3 2 3 2" xfId="10984"/>
    <cellStyle name="Normal 5 6 3 2 4" xfId="5194"/>
    <cellStyle name="Normal 5 6 3 2 4 2" xfId="12914"/>
    <cellStyle name="Normal 5 6 3 2 5" xfId="7124"/>
    <cellStyle name="Normal 5 6 3 2 5 2" xfId="14844"/>
    <cellStyle name="Normal 5 6 3 2 6" xfId="9054"/>
    <cellStyle name="Normal 5 6 3 3" xfId="1723"/>
    <cellStyle name="Normal 5 6 3 3 2" xfId="3656"/>
    <cellStyle name="Normal 5 6 3 3 2 2" xfId="11466"/>
    <cellStyle name="Normal 5 6 3 3 3" xfId="5676"/>
    <cellStyle name="Normal 5 6 3 3 3 2" xfId="13396"/>
    <cellStyle name="Normal 5 6 3 3 4" xfId="7606"/>
    <cellStyle name="Normal 5 6 3 3 4 2" xfId="15326"/>
    <cellStyle name="Normal 5 6 3 3 5" xfId="9536"/>
    <cellStyle name="Normal 5 6 3 4" xfId="2692"/>
    <cellStyle name="Normal 5 6 3 4 2" xfId="10502"/>
    <cellStyle name="Normal 5 6 3 5" xfId="4712"/>
    <cellStyle name="Normal 5 6 3 5 2" xfId="12432"/>
    <cellStyle name="Normal 5 6 3 6" xfId="6642"/>
    <cellStyle name="Normal 5 6 3 6 2" xfId="14362"/>
    <cellStyle name="Normal 5 6 3 7" xfId="8572"/>
    <cellStyle name="Normal 5 6 4" xfId="896"/>
    <cellStyle name="Normal 5 6 4 2" xfId="1884"/>
    <cellStyle name="Normal 5 6 4 2 2" xfId="3817"/>
    <cellStyle name="Normal 5 6 4 2 2 2" xfId="11627"/>
    <cellStyle name="Normal 5 6 4 2 3" xfId="5837"/>
    <cellStyle name="Normal 5 6 4 2 3 2" xfId="13557"/>
    <cellStyle name="Normal 5 6 4 2 4" xfId="7767"/>
    <cellStyle name="Normal 5 6 4 2 4 2" xfId="15487"/>
    <cellStyle name="Normal 5 6 4 2 5" xfId="9697"/>
    <cellStyle name="Normal 5 6 4 3" xfId="2853"/>
    <cellStyle name="Normal 5 6 4 3 2" xfId="10663"/>
    <cellStyle name="Normal 5 6 4 4" xfId="4873"/>
    <cellStyle name="Normal 5 6 4 4 2" xfId="12593"/>
    <cellStyle name="Normal 5 6 4 5" xfId="6803"/>
    <cellStyle name="Normal 5 6 4 5 2" xfId="14523"/>
    <cellStyle name="Normal 5 6 4 6" xfId="8733"/>
    <cellStyle name="Normal 5 6 5" xfId="1402"/>
    <cellStyle name="Normal 5 6 5 2" xfId="3335"/>
    <cellStyle name="Normal 5 6 5 2 2" xfId="11145"/>
    <cellStyle name="Normal 5 6 5 3" xfId="5355"/>
    <cellStyle name="Normal 5 6 5 3 2" xfId="13075"/>
    <cellStyle name="Normal 5 6 5 4" xfId="7285"/>
    <cellStyle name="Normal 5 6 5 4 2" xfId="15005"/>
    <cellStyle name="Normal 5 6 5 5" xfId="9215"/>
    <cellStyle name="Normal 5 6 6" xfId="2371"/>
    <cellStyle name="Normal 5 6 6 2" xfId="10181"/>
    <cellStyle name="Normal 5 6 7" xfId="4391"/>
    <cellStyle name="Normal 5 6 7 2" xfId="12111"/>
    <cellStyle name="Normal 5 6 8" xfId="6321"/>
    <cellStyle name="Normal 5 6 8 2" xfId="14041"/>
    <cellStyle name="Normal 5 6 9" xfId="8251"/>
    <cellStyle name="Normal 5 7" xfId="428"/>
    <cellStyle name="Normal 5 7 2" xfId="976"/>
    <cellStyle name="Normal 5 7 2 2" xfId="1964"/>
    <cellStyle name="Normal 5 7 2 2 2" xfId="3897"/>
    <cellStyle name="Normal 5 7 2 2 2 2" xfId="11707"/>
    <cellStyle name="Normal 5 7 2 2 3" xfId="5917"/>
    <cellStyle name="Normal 5 7 2 2 3 2" xfId="13637"/>
    <cellStyle name="Normal 5 7 2 2 4" xfId="7847"/>
    <cellStyle name="Normal 5 7 2 2 4 2" xfId="15567"/>
    <cellStyle name="Normal 5 7 2 2 5" xfId="9777"/>
    <cellStyle name="Normal 5 7 2 3" xfId="2933"/>
    <cellStyle name="Normal 5 7 2 3 2" xfId="10743"/>
    <cellStyle name="Normal 5 7 2 4" xfId="4953"/>
    <cellStyle name="Normal 5 7 2 4 2" xfId="12673"/>
    <cellStyle name="Normal 5 7 2 5" xfId="6883"/>
    <cellStyle name="Normal 5 7 2 5 2" xfId="14603"/>
    <cellStyle name="Normal 5 7 2 6" xfId="8813"/>
    <cellStyle name="Normal 5 7 3" xfId="1482"/>
    <cellStyle name="Normal 5 7 3 2" xfId="3415"/>
    <cellStyle name="Normal 5 7 3 2 2" xfId="11225"/>
    <cellStyle name="Normal 5 7 3 3" xfId="5435"/>
    <cellStyle name="Normal 5 7 3 3 2" xfId="13155"/>
    <cellStyle name="Normal 5 7 3 4" xfId="7365"/>
    <cellStyle name="Normal 5 7 3 4 2" xfId="15085"/>
    <cellStyle name="Normal 5 7 3 5" xfId="9295"/>
    <cellStyle name="Normal 5 7 4" xfId="2451"/>
    <cellStyle name="Normal 5 7 4 2" xfId="10261"/>
    <cellStyle name="Normal 5 7 5" xfId="4471"/>
    <cellStyle name="Normal 5 7 5 2" xfId="12191"/>
    <cellStyle name="Normal 5 7 6" xfId="6401"/>
    <cellStyle name="Normal 5 7 6 2" xfId="14121"/>
    <cellStyle name="Normal 5 7 7" xfId="8331"/>
    <cellStyle name="Normal 5 8" xfId="590"/>
    <cellStyle name="Normal 5 8 2" xfId="1137"/>
    <cellStyle name="Normal 5 8 2 2" xfId="2124"/>
    <cellStyle name="Normal 5 8 2 2 2" xfId="4057"/>
    <cellStyle name="Normal 5 8 2 2 2 2" xfId="11867"/>
    <cellStyle name="Normal 5 8 2 2 3" xfId="6077"/>
    <cellStyle name="Normal 5 8 2 2 3 2" xfId="13797"/>
    <cellStyle name="Normal 5 8 2 2 4" xfId="8007"/>
    <cellStyle name="Normal 5 8 2 2 4 2" xfId="15727"/>
    <cellStyle name="Normal 5 8 2 2 5" xfId="9937"/>
    <cellStyle name="Normal 5 8 2 3" xfId="3094"/>
    <cellStyle name="Normal 5 8 2 3 2" xfId="10904"/>
    <cellStyle name="Normal 5 8 2 4" xfId="5114"/>
    <cellStyle name="Normal 5 8 2 4 2" xfId="12834"/>
    <cellStyle name="Normal 5 8 2 5" xfId="7044"/>
    <cellStyle name="Normal 5 8 2 5 2" xfId="14764"/>
    <cellStyle name="Normal 5 8 2 6" xfId="8974"/>
    <cellStyle name="Normal 5 8 3" xfId="1643"/>
    <cellStyle name="Normal 5 8 3 2" xfId="3576"/>
    <cellStyle name="Normal 5 8 3 2 2" xfId="11386"/>
    <cellStyle name="Normal 5 8 3 3" xfId="5596"/>
    <cellStyle name="Normal 5 8 3 3 2" xfId="13316"/>
    <cellStyle name="Normal 5 8 3 4" xfId="7526"/>
    <cellStyle name="Normal 5 8 3 4 2" xfId="15246"/>
    <cellStyle name="Normal 5 8 3 5" xfId="9456"/>
    <cellStyle name="Normal 5 8 4" xfId="2612"/>
    <cellStyle name="Normal 5 8 4 2" xfId="10422"/>
    <cellStyle name="Normal 5 8 5" xfId="4632"/>
    <cellStyle name="Normal 5 8 5 2" xfId="12352"/>
    <cellStyle name="Normal 5 8 6" xfId="6562"/>
    <cellStyle name="Normal 5 8 6 2" xfId="14282"/>
    <cellStyle name="Normal 5 8 7" xfId="8492"/>
    <cellStyle name="Normal 5 9" xfId="802"/>
    <cellStyle name="Normal 5 9 2" xfId="1804"/>
    <cellStyle name="Normal 5 9 2 2" xfId="3737"/>
    <cellStyle name="Normal 5 9 2 2 2" xfId="11547"/>
    <cellStyle name="Normal 5 9 2 3" xfId="5757"/>
    <cellStyle name="Normal 5 9 2 3 2" xfId="13477"/>
    <cellStyle name="Normal 5 9 2 4" xfId="7687"/>
    <cellStyle name="Normal 5 9 2 4 2" xfId="15407"/>
    <cellStyle name="Normal 5 9 2 5" xfId="9617"/>
    <cellStyle name="Normal 5 9 3" xfId="2773"/>
    <cellStyle name="Normal 5 9 3 2" xfId="10583"/>
    <cellStyle name="Normal 5 9 4" xfId="4793"/>
    <cellStyle name="Normal 5 9 4 2" xfId="12513"/>
    <cellStyle name="Normal 5 9 5" xfId="6723"/>
    <cellStyle name="Normal 5 9 5 2" xfId="14443"/>
    <cellStyle name="Normal 5 9 6" xfId="8653"/>
    <cellStyle name="Normal 6" xfId="147"/>
    <cellStyle name="Normal 6 10" xfId="2293"/>
    <cellStyle name="Normal 6 10 2" xfId="10104"/>
    <cellStyle name="Normal 6 11" xfId="4314"/>
    <cellStyle name="Normal 6 11 2" xfId="12034"/>
    <cellStyle name="Normal 6 12" xfId="6244"/>
    <cellStyle name="Normal 6 12 2" xfId="13964"/>
    <cellStyle name="Normal 6 13" xfId="8174"/>
    <cellStyle name="Normal 6 2" xfId="224"/>
    <cellStyle name="Normal 6 2 10" xfId="4322"/>
    <cellStyle name="Normal 6 2 10 2" xfId="12042"/>
    <cellStyle name="Normal 6 2 11" xfId="6252"/>
    <cellStyle name="Normal 6 2 11 2" xfId="13972"/>
    <cellStyle name="Normal 6 2 12" xfId="8182"/>
    <cellStyle name="Normal 6 2 2" xfId="254"/>
    <cellStyle name="Normal 6 2 2 10" xfId="6272"/>
    <cellStyle name="Normal 6 2 2 10 2" xfId="13992"/>
    <cellStyle name="Normal 6 2 2 11" xfId="8202"/>
    <cellStyle name="Normal 6 2 2 2" xfId="339"/>
    <cellStyle name="Normal 6 2 2 2 10" xfId="8242"/>
    <cellStyle name="Normal 6 2 2 2 2" xfId="419"/>
    <cellStyle name="Normal 6 2 2 2 2 2" xfId="579"/>
    <cellStyle name="Normal 6 2 2 2 2 2 2" xfId="1127"/>
    <cellStyle name="Normal 6 2 2 2 2 2 2 2" xfId="2115"/>
    <cellStyle name="Normal 6 2 2 2 2 2 2 2 2" xfId="4048"/>
    <cellStyle name="Normal 6 2 2 2 2 2 2 2 2 2" xfId="11858"/>
    <cellStyle name="Normal 6 2 2 2 2 2 2 2 3" xfId="6068"/>
    <cellStyle name="Normal 6 2 2 2 2 2 2 2 3 2" xfId="13788"/>
    <cellStyle name="Normal 6 2 2 2 2 2 2 2 4" xfId="7998"/>
    <cellStyle name="Normal 6 2 2 2 2 2 2 2 4 2" xfId="15718"/>
    <cellStyle name="Normal 6 2 2 2 2 2 2 2 5" xfId="9928"/>
    <cellStyle name="Normal 6 2 2 2 2 2 2 3" xfId="3084"/>
    <cellStyle name="Normal 6 2 2 2 2 2 2 3 2" xfId="10894"/>
    <cellStyle name="Normal 6 2 2 2 2 2 2 4" xfId="5104"/>
    <cellStyle name="Normal 6 2 2 2 2 2 2 4 2" xfId="12824"/>
    <cellStyle name="Normal 6 2 2 2 2 2 2 5" xfId="7034"/>
    <cellStyle name="Normal 6 2 2 2 2 2 2 5 2" xfId="14754"/>
    <cellStyle name="Normal 6 2 2 2 2 2 2 6" xfId="8964"/>
    <cellStyle name="Normal 6 2 2 2 2 2 3" xfId="1633"/>
    <cellStyle name="Normal 6 2 2 2 2 2 3 2" xfId="3566"/>
    <cellStyle name="Normal 6 2 2 2 2 2 3 2 2" xfId="11376"/>
    <cellStyle name="Normal 6 2 2 2 2 2 3 3" xfId="5586"/>
    <cellStyle name="Normal 6 2 2 2 2 2 3 3 2" xfId="13306"/>
    <cellStyle name="Normal 6 2 2 2 2 2 3 4" xfId="7516"/>
    <cellStyle name="Normal 6 2 2 2 2 2 3 4 2" xfId="15236"/>
    <cellStyle name="Normal 6 2 2 2 2 2 3 5" xfId="9446"/>
    <cellStyle name="Normal 6 2 2 2 2 2 4" xfId="2602"/>
    <cellStyle name="Normal 6 2 2 2 2 2 4 2" xfId="10412"/>
    <cellStyle name="Normal 6 2 2 2 2 2 5" xfId="4622"/>
    <cellStyle name="Normal 6 2 2 2 2 2 5 2" xfId="12342"/>
    <cellStyle name="Normal 6 2 2 2 2 2 6" xfId="6552"/>
    <cellStyle name="Normal 6 2 2 2 2 2 6 2" xfId="14272"/>
    <cellStyle name="Normal 6 2 2 2 2 2 7" xfId="8482"/>
    <cellStyle name="Normal 6 2 2 2 2 3" xfId="741"/>
    <cellStyle name="Normal 6 2 2 2 2 3 2" xfId="1288"/>
    <cellStyle name="Normal 6 2 2 2 2 3 2 2" xfId="2275"/>
    <cellStyle name="Normal 6 2 2 2 2 3 2 2 2" xfId="4208"/>
    <cellStyle name="Normal 6 2 2 2 2 3 2 2 2 2" xfId="12018"/>
    <cellStyle name="Normal 6 2 2 2 2 3 2 2 3" xfId="6228"/>
    <cellStyle name="Normal 6 2 2 2 2 3 2 2 3 2" xfId="13948"/>
    <cellStyle name="Normal 6 2 2 2 2 3 2 2 4" xfId="8158"/>
    <cellStyle name="Normal 6 2 2 2 2 3 2 2 4 2" xfId="15878"/>
    <cellStyle name="Normal 6 2 2 2 2 3 2 2 5" xfId="10088"/>
    <cellStyle name="Normal 6 2 2 2 2 3 2 3" xfId="3245"/>
    <cellStyle name="Normal 6 2 2 2 2 3 2 3 2" xfId="11055"/>
    <cellStyle name="Normal 6 2 2 2 2 3 2 4" xfId="5265"/>
    <cellStyle name="Normal 6 2 2 2 2 3 2 4 2" xfId="12985"/>
    <cellStyle name="Normal 6 2 2 2 2 3 2 5" xfId="7195"/>
    <cellStyle name="Normal 6 2 2 2 2 3 2 5 2" xfId="14915"/>
    <cellStyle name="Normal 6 2 2 2 2 3 2 6" xfId="9125"/>
    <cellStyle name="Normal 6 2 2 2 2 3 3" xfId="1794"/>
    <cellStyle name="Normal 6 2 2 2 2 3 3 2" xfId="3727"/>
    <cellStyle name="Normal 6 2 2 2 2 3 3 2 2" xfId="11537"/>
    <cellStyle name="Normal 6 2 2 2 2 3 3 3" xfId="5747"/>
    <cellStyle name="Normal 6 2 2 2 2 3 3 3 2" xfId="13467"/>
    <cellStyle name="Normal 6 2 2 2 2 3 3 4" xfId="7677"/>
    <cellStyle name="Normal 6 2 2 2 2 3 3 4 2" xfId="15397"/>
    <cellStyle name="Normal 6 2 2 2 2 3 3 5" xfId="9607"/>
    <cellStyle name="Normal 6 2 2 2 2 3 4" xfId="2763"/>
    <cellStyle name="Normal 6 2 2 2 2 3 4 2" xfId="10573"/>
    <cellStyle name="Normal 6 2 2 2 2 3 5" xfId="4783"/>
    <cellStyle name="Normal 6 2 2 2 2 3 5 2" xfId="12503"/>
    <cellStyle name="Normal 6 2 2 2 2 3 6" xfId="6713"/>
    <cellStyle name="Normal 6 2 2 2 2 3 6 2" xfId="14433"/>
    <cellStyle name="Normal 6 2 2 2 2 3 7" xfId="8643"/>
    <cellStyle name="Normal 6 2 2 2 2 4" xfId="967"/>
    <cellStyle name="Normal 6 2 2 2 2 4 2" xfId="1955"/>
    <cellStyle name="Normal 6 2 2 2 2 4 2 2" xfId="3888"/>
    <cellStyle name="Normal 6 2 2 2 2 4 2 2 2" xfId="11698"/>
    <cellStyle name="Normal 6 2 2 2 2 4 2 3" xfId="5908"/>
    <cellStyle name="Normal 6 2 2 2 2 4 2 3 2" xfId="13628"/>
    <cellStyle name="Normal 6 2 2 2 2 4 2 4" xfId="7838"/>
    <cellStyle name="Normal 6 2 2 2 2 4 2 4 2" xfId="15558"/>
    <cellStyle name="Normal 6 2 2 2 2 4 2 5" xfId="9768"/>
    <cellStyle name="Normal 6 2 2 2 2 4 3" xfId="2924"/>
    <cellStyle name="Normal 6 2 2 2 2 4 3 2" xfId="10734"/>
    <cellStyle name="Normal 6 2 2 2 2 4 4" xfId="4944"/>
    <cellStyle name="Normal 6 2 2 2 2 4 4 2" xfId="12664"/>
    <cellStyle name="Normal 6 2 2 2 2 4 5" xfId="6874"/>
    <cellStyle name="Normal 6 2 2 2 2 4 5 2" xfId="14594"/>
    <cellStyle name="Normal 6 2 2 2 2 4 6" xfId="8804"/>
    <cellStyle name="Normal 6 2 2 2 2 5" xfId="1473"/>
    <cellStyle name="Normal 6 2 2 2 2 5 2" xfId="3406"/>
    <cellStyle name="Normal 6 2 2 2 2 5 2 2" xfId="11216"/>
    <cellStyle name="Normal 6 2 2 2 2 5 3" xfId="5426"/>
    <cellStyle name="Normal 6 2 2 2 2 5 3 2" xfId="13146"/>
    <cellStyle name="Normal 6 2 2 2 2 5 4" xfId="7356"/>
    <cellStyle name="Normal 6 2 2 2 2 5 4 2" xfId="15076"/>
    <cellStyle name="Normal 6 2 2 2 2 5 5" xfId="9286"/>
    <cellStyle name="Normal 6 2 2 2 2 6" xfId="2442"/>
    <cellStyle name="Normal 6 2 2 2 2 6 2" xfId="10252"/>
    <cellStyle name="Normal 6 2 2 2 2 7" xfId="4462"/>
    <cellStyle name="Normal 6 2 2 2 2 7 2" xfId="12182"/>
    <cellStyle name="Normal 6 2 2 2 2 8" xfId="6392"/>
    <cellStyle name="Normal 6 2 2 2 2 8 2" xfId="14112"/>
    <cellStyle name="Normal 6 2 2 2 2 9" xfId="8322"/>
    <cellStyle name="Normal 6 2 2 2 3" xfId="499"/>
    <cellStyle name="Normal 6 2 2 2 3 2" xfId="1047"/>
    <cellStyle name="Normal 6 2 2 2 3 2 2" xfId="2035"/>
    <cellStyle name="Normal 6 2 2 2 3 2 2 2" xfId="3968"/>
    <cellStyle name="Normal 6 2 2 2 3 2 2 2 2" xfId="11778"/>
    <cellStyle name="Normal 6 2 2 2 3 2 2 3" xfId="5988"/>
    <cellStyle name="Normal 6 2 2 2 3 2 2 3 2" xfId="13708"/>
    <cellStyle name="Normal 6 2 2 2 3 2 2 4" xfId="7918"/>
    <cellStyle name="Normal 6 2 2 2 3 2 2 4 2" xfId="15638"/>
    <cellStyle name="Normal 6 2 2 2 3 2 2 5" xfId="9848"/>
    <cellStyle name="Normal 6 2 2 2 3 2 3" xfId="3004"/>
    <cellStyle name="Normal 6 2 2 2 3 2 3 2" xfId="10814"/>
    <cellStyle name="Normal 6 2 2 2 3 2 4" xfId="5024"/>
    <cellStyle name="Normal 6 2 2 2 3 2 4 2" xfId="12744"/>
    <cellStyle name="Normal 6 2 2 2 3 2 5" xfId="6954"/>
    <cellStyle name="Normal 6 2 2 2 3 2 5 2" xfId="14674"/>
    <cellStyle name="Normal 6 2 2 2 3 2 6" xfId="8884"/>
    <cellStyle name="Normal 6 2 2 2 3 3" xfId="1553"/>
    <cellStyle name="Normal 6 2 2 2 3 3 2" xfId="3486"/>
    <cellStyle name="Normal 6 2 2 2 3 3 2 2" xfId="11296"/>
    <cellStyle name="Normal 6 2 2 2 3 3 3" xfId="5506"/>
    <cellStyle name="Normal 6 2 2 2 3 3 3 2" xfId="13226"/>
    <cellStyle name="Normal 6 2 2 2 3 3 4" xfId="7436"/>
    <cellStyle name="Normal 6 2 2 2 3 3 4 2" xfId="15156"/>
    <cellStyle name="Normal 6 2 2 2 3 3 5" xfId="9366"/>
    <cellStyle name="Normal 6 2 2 2 3 4" xfId="2522"/>
    <cellStyle name="Normal 6 2 2 2 3 4 2" xfId="10332"/>
    <cellStyle name="Normal 6 2 2 2 3 5" xfId="4542"/>
    <cellStyle name="Normal 6 2 2 2 3 5 2" xfId="12262"/>
    <cellStyle name="Normal 6 2 2 2 3 6" xfId="6472"/>
    <cellStyle name="Normal 6 2 2 2 3 6 2" xfId="14192"/>
    <cellStyle name="Normal 6 2 2 2 3 7" xfId="8402"/>
    <cellStyle name="Normal 6 2 2 2 4" xfId="661"/>
    <cellStyle name="Normal 6 2 2 2 4 2" xfId="1208"/>
    <cellStyle name="Normal 6 2 2 2 4 2 2" xfId="2195"/>
    <cellStyle name="Normal 6 2 2 2 4 2 2 2" xfId="4128"/>
    <cellStyle name="Normal 6 2 2 2 4 2 2 2 2" xfId="11938"/>
    <cellStyle name="Normal 6 2 2 2 4 2 2 3" xfId="6148"/>
    <cellStyle name="Normal 6 2 2 2 4 2 2 3 2" xfId="13868"/>
    <cellStyle name="Normal 6 2 2 2 4 2 2 4" xfId="8078"/>
    <cellStyle name="Normal 6 2 2 2 4 2 2 4 2" xfId="15798"/>
    <cellStyle name="Normal 6 2 2 2 4 2 2 5" xfId="10008"/>
    <cellStyle name="Normal 6 2 2 2 4 2 3" xfId="3165"/>
    <cellStyle name="Normal 6 2 2 2 4 2 3 2" xfId="10975"/>
    <cellStyle name="Normal 6 2 2 2 4 2 4" xfId="5185"/>
    <cellStyle name="Normal 6 2 2 2 4 2 4 2" xfId="12905"/>
    <cellStyle name="Normal 6 2 2 2 4 2 5" xfId="7115"/>
    <cellStyle name="Normal 6 2 2 2 4 2 5 2" xfId="14835"/>
    <cellStyle name="Normal 6 2 2 2 4 2 6" xfId="9045"/>
    <cellStyle name="Normal 6 2 2 2 4 3" xfId="1714"/>
    <cellStyle name="Normal 6 2 2 2 4 3 2" xfId="3647"/>
    <cellStyle name="Normal 6 2 2 2 4 3 2 2" xfId="11457"/>
    <cellStyle name="Normal 6 2 2 2 4 3 3" xfId="5667"/>
    <cellStyle name="Normal 6 2 2 2 4 3 3 2" xfId="13387"/>
    <cellStyle name="Normal 6 2 2 2 4 3 4" xfId="7597"/>
    <cellStyle name="Normal 6 2 2 2 4 3 4 2" xfId="15317"/>
    <cellStyle name="Normal 6 2 2 2 4 3 5" xfId="9527"/>
    <cellStyle name="Normal 6 2 2 2 4 4" xfId="2683"/>
    <cellStyle name="Normal 6 2 2 2 4 4 2" xfId="10493"/>
    <cellStyle name="Normal 6 2 2 2 4 5" xfId="4703"/>
    <cellStyle name="Normal 6 2 2 2 4 5 2" xfId="12423"/>
    <cellStyle name="Normal 6 2 2 2 4 6" xfId="6633"/>
    <cellStyle name="Normal 6 2 2 2 4 6 2" xfId="14353"/>
    <cellStyle name="Normal 6 2 2 2 4 7" xfId="8563"/>
    <cellStyle name="Normal 6 2 2 2 5" xfId="887"/>
    <cellStyle name="Normal 6 2 2 2 5 2" xfId="1875"/>
    <cellStyle name="Normal 6 2 2 2 5 2 2" xfId="3808"/>
    <cellStyle name="Normal 6 2 2 2 5 2 2 2" xfId="11618"/>
    <cellStyle name="Normal 6 2 2 2 5 2 3" xfId="5828"/>
    <cellStyle name="Normal 6 2 2 2 5 2 3 2" xfId="13548"/>
    <cellStyle name="Normal 6 2 2 2 5 2 4" xfId="7758"/>
    <cellStyle name="Normal 6 2 2 2 5 2 4 2" xfId="15478"/>
    <cellStyle name="Normal 6 2 2 2 5 2 5" xfId="9688"/>
    <cellStyle name="Normal 6 2 2 2 5 3" xfId="2844"/>
    <cellStyle name="Normal 6 2 2 2 5 3 2" xfId="10654"/>
    <cellStyle name="Normal 6 2 2 2 5 4" xfId="4864"/>
    <cellStyle name="Normal 6 2 2 2 5 4 2" xfId="12584"/>
    <cellStyle name="Normal 6 2 2 2 5 5" xfId="6794"/>
    <cellStyle name="Normal 6 2 2 2 5 5 2" xfId="14514"/>
    <cellStyle name="Normal 6 2 2 2 5 6" xfId="8724"/>
    <cellStyle name="Normal 6 2 2 2 6" xfId="1393"/>
    <cellStyle name="Normal 6 2 2 2 6 2" xfId="3326"/>
    <cellStyle name="Normal 6 2 2 2 6 2 2" xfId="11136"/>
    <cellStyle name="Normal 6 2 2 2 6 3" xfId="5346"/>
    <cellStyle name="Normal 6 2 2 2 6 3 2" xfId="13066"/>
    <cellStyle name="Normal 6 2 2 2 6 4" xfId="7276"/>
    <cellStyle name="Normal 6 2 2 2 6 4 2" xfId="14996"/>
    <cellStyle name="Normal 6 2 2 2 6 5" xfId="9206"/>
    <cellStyle name="Normal 6 2 2 2 7" xfId="2362"/>
    <cellStyle name="Normal 6 2 2 2 7 2" xfId="10172"/>
    <cellStyle name="Normal 6 2 2 2 8" xfId="4382"/>
    <cellStyle name="Normal 6 2 2 2 8 2" xfId="12102"/>
    <cellStyle name="Normal 6 2 2 2 9" xfId="6312"/>
    <cellStyle name="Normal 6 2 2 2 9 2" xfId="14032"/>
    <cellStyle name="Normal 6 2 2 3" xfId="379"/>
    <cellStyle name="Normal 6 2 2 3 2" xfId="539"/>
    <cellStyle name="Normal 6 2 2 3 2 2" xfId="1087"/>
    <cellStyle name="Normal 6 2 2 3 2 2 2" xfId="2075"/>
    <cellStyle name="Normal 6 2 2 3 2 2 2 2" xfId="4008"/>
    <cellStyle name="Normal 6 2 2 3 2 2 2 2 2" xfId="11818"/>
    <cellStyle name="Normal 6 2 2 3 2 2 2 3" xfId="6028"/>
    <cellStyle name="Normal 6 2 2 3 2 2 2 3 2" xfId="13748"/>
    <cellStyle name="Normal 6 2 2 3 2 2 2 4" xfId="7958"/>
    <cellStyle name="Normal 6 2 2 3 2 2 2 4 2" xfId="15678"/>
    <cellStyle name="Normal 6 2 2 3 2 2 2 5" xfId="9888"/>
    <cellStyle name="Normal 6 2 2 3 2 2 3" xfId="3044"/>
    <cellStyle name="Normal 6 2 2 3 2 2 3 2" xfId="10854"/>
    <cellStyle name="Normal 6 2 2 3 2 2 4" xfId="5064"/>
    <cellStyle name="Normal 6 2 2 3 2 2 4 2" xfId="12784"/>
    <cellStyle name="Normal 6 2 2 3 2 2 5" xfId="6994"/>
    <cellStyle name="Normal 6 2 2 3 2 2 5 2" xfId="14714"/>
    <cellStyle name="Normal 6 2 2 3 2 2 6" xfId="8924"/>
    <cellStyle name="Normal 6 2 2 3 2 3" xfId="1593"/>
    <cellStyle name="Normal 6 2 2 3 2 3 2" xfId="3526"/>
    <cellStyle name="Normal 6 2 2 3 2 3 2 2" xfId="11336"/>
    <cellStyle name="Normal 6 2 2 3 2 3 3" xfId="5546"/>
    <cellStyle name="Normal 6 2 2 3 2 3 3 2" xfId="13266"/>
    <cellStyle name="Normal 6 2 2 3 2 3 4" xfId="7476"/>
    <cellStyle name="Normal 6 2 2 3 2 3 4 2" xfId="15196"/>
    <cellStyle name="Normal 6 2 2 3 2 3 5" xfId="9406"/>
    <cellStyle name="Normal 6 2 2 3 2 4" xfId="2562"/>
    <cellStyle name="Normal 6 2 2 3 2 4 2" xfId="10372"/>
    <cellStyle name="Normal 6 2 2 3 2 5" xfId="4582"/>
    <cellStyle name="Normal 6 2 2 3 2 5 2" xfId="12302"/>
    <cellStyle name="Normal 6 2 2 3 2 6" xfId="6512"/>
    <cellStyle name="Normal 6 2 2 3 2 6 2" xfId="14232"/>
    <cellStyle name="Normal 6 2 2 3 2 7" xfId="8442"/>
    <cellStyle name="Normal 6 2 2 3 3" xfId="701"/>
    <cellStyle name="Normal 6 2 2 3 3 2" xfId="1248"/>
    <cellStyle name="Normal 6 2 2 3 3 2 2" xfId="2235"/>
    <cellStyle name="Normal 6 2 2 3 3 2 2 2" xfId="4168"/>
    <cellStyle name="Normal 6 2 2 3 3 2 2 2 2" xfId="11978"/>
    <cellStyle name="Normal 6 2 2 3 3 2 2 3" xfId="6188"/>
    <cellStyle name="Normal 6 2 2 3 3 2 2 3 2" xfId="13908"/>
    <cellStyle name="Normal 6 2 2 3 3 2 2 4" xfId="8118"/>
    <cellStyle name="Normal 6 2 2 3 3 2 2 4 2" xfId="15838"/>
    <cellStyle name="Normal 6 2 2 3 3 2 2 5" xfId="10048"/>
    <cellStyle name="Normal 6 2 2 3 3 2 3" xfId="3205"/>
    <cellStyle name="Normal 6 2 2 3 3 2 3 2" xfId="11015"/>
    <cellStyle name="Normal 6 2 2 3 3 2 4" xfId="5225"/>
    <cellStyle name="Normal 6 2 2 3 3 2 4 2" xfId="12945"/>
    <cellStyle name="Normal 6 2 2 3 3 2 5" xfId="7155"/>
    <cellStyle name="Normal 6 2 2 3 3 2 5 2" xfId="14875"/>
    <cellStyle name="Normal 6 2 2 3 3 2 6" xfId="9085"/>
    <cellStyle name="Normal 6 2 2 3 3 3" xfId="1754"/>
    <cellStyle name="Normal 6 2 2 3 3 3 2" xfId="3687"/>
    <cellStyle name="Normal 6 2 2 3 3 3 2 2" xfId="11497"/>
    <cellStyle name="Normal 6 2 2 3 3 3 3" xfId="5707"/>
    <cellStyle name="Normal 6 2 2 3 3 3 3 2" xfId="13427"/>
    <cellStyle name="Normal 6 2 2 3 3 3 4" xfId="7637"/>
    <cellStyle name="Normal 6 2 2 3 3 3 4 2" xfId="15357"/>
    <cellStyle name="Normal 6 2 2 3 3 3 5" xfId="9567"/>
    <cellStyle name="Normal 6 2 2 3 3 4" xfId="2723"/>
    <cellStyle name="Normal 6 2 2 3 3 4 2" xfId="10533"/>
    <cellStyle name="Normal 6 2 2 3 3 5" xfId="4743"/>
    <cellStyle name="Normal 6 2 2 3 3 5 2" xfId="12463"/>
    <cellStyle name="Normal 6 2 2 3 3 6" xfId="6673"/>
    <cellStyle name="Normal 6 2 2 3 3 6 2" xfId="14393"/>
    <cellStyle name="Normal 6 2 2 3 3 7" xfId="8603"/>
    <cellStyle name="Normal 6 2 2 3 4" xfId="927"/>
    <cellStyle name="Normal 6 2 2 3 4 2" xfId="1915"/>
    <cellStyle name="Normal 6 2 2 3 4 2 2" xfId="3848"/>
    <cellStyle name="Normal 6 2 2 3 4 2 2 2" xfId="11658"/>
    <cellStyle name="Normal 6 2 2 3 4 2 3" xfId="5868"/>
    <cellStyle name="Normal 6 2 2 3 4 2 3 2" xfId="13588"/>
    <cellStyle name="Normal 6 2 2 3 4 2 4" xfId="7798"/>
    <cellStyle name="Normal 6 2 2 3 4 2 4 2" xfId="15518"/>
    <cellStyle name="Normal 6 2 2 3 4 2 5" xfId="9728"/>
    <cellStyle name="Normal 6 2 2 3 4 3" xfId="2884"/>
    <cellStyle name="Normal 6 2 2 3 4 3 2" xfId="10694"/>
    <cellStyle name="Normal 6 2 2 3 4 4" xfId="4904"/>
    <cellStyle name="Normal 6 2 2 3 4 4 2" xfId="12624"/>
    <cellStyle name="Normal 6 2 2 3 4 5" xfId="6834"/>
    <cellStyle name="Normal 6 2 2 3 4 5 2" xfId="14554"/>
    <cellStyle name="Normal 6 2 2 3 4 6" xfId="8764"/>
    <cellStyle name="Normal 6 2 2 3 5" xfId="1433"/>
    <cellStyle name="Normal 6 2 2 3 5 2" xfId="3366"/>
    <cellStyle name="Normal 6 2 2 3 5 2 2" xfId="11176"/>
    <cellStyle name="Normal 6 2 2 3 5 3" xfId="5386"/>
    <cellStyle name="Normal 6 2 2 3 5 3 2" xfId="13106"/>
    <cellStyle name="Normal 6 2 2 3 5 4" xfId="7316"/>
    <cellStyle name="Normal 6 2 2 3 5 4 2" xfId="15036"/>
    <cellStyle name="Normal 6 2 2 3 5 5" xfId="9246"/>
    <cellStyle name="Normal 6 2 2 3 6" xfId="2402"/>
    <cellStyle name="Normal 6 2 2 3 6 2" xfId="10212"/>
    <cellStyle name="Normal 6 2 2 3 7" xfId="4422"/>
    <cellStyle name="Normal 6 2 2 3 7 2" xfId="12142"/>
    <cellStyle name="Normal 6 2 2 3 8" xfId="6352"/>
    <cellStyle name="Normal 6 2 2 3 8 2" xfId="14072"/>
    <cellStyle name="Normal 6 2 2 3 9" xfId="8282"/>
    <cellStyle name="Normal 6 2 2 4" xfId="459"/>
    <cellStyle name="Normal 6 2 2 4 2" xfId="1007"/>
    <cellStyle name="Normal 6 2 2 4 2 2" xfId="1995"/>
    <cellStyle name="Normal 6 2 2 4 2 2 2" xfId="3928"/>
    <cellStyle name="Normal 6 2 2 4 2 2 2 2" xfId="11738"/>
    <cellStyle name="Normal 6 2 2 4 2 2 3" xfId="5948"/>
    <cellStyle name="Normal 6 2 2 4 2 2 3 2" xfId="13668"/>
    <cellStyle name="Normal 6 2 2 4 2 2 4" xfId="7878"/>
    <cellStyle name="Normal 6 2 2 4 2 2 4 2" xfId="15598"/>
    <cellStyle name="Normal 6 2 2 4 2 2 5" xfId="9808"/>
    <cellStyle name="Normal 6 2 2 4 2 3" xfId="2964"/>
    <cellStyle name="Normal 6 2 2 4 2 3 2" xfId="10774"/>
    <cellStyle name="Normal 6 2 2 4 2 4" xfId="4984"/>
    <cellStyle name="Normal 6 2 2 4 2 4 2" xfId="12704"/>
    <cellStyle name="Normal 6 2 2 4 2 5" xfId="6914"/>
    <cellStyle name="Normal 6 2 2 4 2 5 2" xfId="14634"/>
    <cellStyle name="Normal 6 2 2 4 2 6" xfId="8844"/>
    <cellStyle name="Normal 6 2 2 4 3" xfId="1513"/>
    <cellStyle name="Normal 6 2 2 4 3 2" xfId="3446"/>
    <cellStyle name="Normal 6 2 2 4 3 2 2" xfId="11256"/>
    <cellStyle name="Normal 6 2 2 4 3 3" xfId="5466"/>
    <cellStyle name="Normal 6 2 2 4 3 3 2" xfId="13186"/>
    <cellStyle name="Normal 6 2 2 4 3 4" xfId="7396"/>
    <cellStyle name="Normal 6 2 2 4 3 4 2" xfId="15116"/>
    <cellStyle name="Normal 6 2 2 4 3 5" xfId="9326"/>
    <cellStyle name="Normal 6 2 2 4 4" xfId="2482"/>
    <cellStyle name="Normal 6 2 2 4 4 2" xfId="10292"/>
    <cellStyle name="Normal 6 2 2 4 5" xfId="4502"/>
    <cellStyle name="Normal 6 2 2 4 5 2" xfId="12222"/>
    <cellStyle name="Normal 6 2 2 4 6" xfId="6432"/>
    <cellStyle name="Normal 6 2 2 4 6 2" xfId="14152"/>
    <cellStyle name="Normal 6 2 2 4 7" xfId="8362"/>
    <cellStyle name="Normal 6 2 2 5" xfId="621"/>
    <cellStyle name="Normal 6 2 2 5 2" xfId="1168"/>
    <cellStyle name="Normal 6 2 2 5 2 2" xfId="2155"/>
    <cellStyle name="Normal 6 2 2 5 2 2 2" xfId="4088"/>
    <cellStyle name="Normal 6 2 2 5 2 2 2 2" xfId="11898"/>
    <cellStyle name="Normal 6 2 2 5 2 2 3" xfId="6108"/>
    <cellStyle name="Normal 6 2 2 5 2 2 3 2" xfId="13828"/>
    <cellStyle name="Normal 6 2 2 5 2 2 4" xfId="8038"/>
    <cellStyle name="Normal 6 2 2 5 2 2 4 2" xfId="15758"/>
    <cellStyle name="Normal 6 2 2 5 2 2 5" xfId="9968"/>
    <cellStyle name="Normal 6 2 2 5 2 3" xfId="3125"/>
    <cellStyle name="Normal 6 2 2 5 2 3 2" xfId="10935"/>
    <cellStyle name="Normal 6 2 2 5 2 4" xfId="5145"/>
    <cellStyle name="Normal 6 2 2 5 2 4 2" xfId="12865"/>
    <cellStyle name="Normal 6 2 2 5 2 5" xfId="7075"/>
    <cellStyle name="Normal 6 2 2 5 2 5 2" xfId="14795"/>
    <cellStyle name="Normal 6 2 2 5 2 6" xfId="9005"/>
    <cellStyle name="Normal 6 2 2 5 3" xfId="1674"/>
    <cellStyle name="Normal 6 2 2 5 3 2" xfId="3607"/>
    <cellStyle name="Normal 6 2 2 5 3 2 2" xfId="11417"/>
    <cellStyle name="Normal 6 2 2 5 3 3" xfId="5627"/>
    <cellStyle name="Normal 6 2 2 5 3 3 2" xfId="13347"/>
    <cellStyle name="Normal 6 2 2 5 3 4" xfId="7557"/>
    <cellStyle name="Normal 6 2 2 5 3 4 2" xfId="15277"/>
    <cellStyle name="Normal 6 2 2 5 3 5" xfId="9487"/>
    <cellStyle name="Normal 6 2 2 5 4" xfId="2643"/>
    <cellStyle name="Normal 6 2 2 5 4 2" xfId="10453"/>
    <cellStyle name="Normal 6 2 2 5 5" xfId="4663"/>
    <cellStyle name="Normal 6 2 2 5 5 2" xfId="12383"/>
    <cellStyle name="Normal 6 2 2 5 6" xfId="6593"/>
    <cellStyle name="Normal 6 2 2 5 6 2" xfId="14313"/>
    <cellStyle name="Normal 6 2 2 5 7" xfId="8523"/>
    <cellStyle name="Normal 6 2 2 6" xfId="839"/>
    <cellStyle name="Normal 6 2 2 6 2" xfId="1835"/>
    <cellStyle name="Normal 6 2 2 6 2 2" xfId="3768"/>
    <cellStyle name="Normal 6 2 2 6 2 2 2" xfId="11578"/>
    <cellStyle name="Normal 6 2 2 6 2 3" xfId="5788"/>
    <cellStyle name="Normal 6 2 2 6 2 3 2" xfId="13508"/>
    <cellStyle name="Normal 6 2 2 6 2 4" xfId="7718"/>
    <cellStyle name="Normal 6 2 2 6 2 4 2" xfId="15438"/>
    <cellStyle name="Normal 6 2 2 6 2 5" xfId="9648"/>
    <cellStyle name="Normal 6 2 2 6 3" xfId="2804"/>
    <cellStyle name="Normal 6 2 2 6 3 2" xfId="10614"/>
    <cellStyle name="Normal 6 2 2 6 4" xfId="4824"/>
    <cellStyle name="Normal 6 2 2 6 4 2" xfId="12544"/>
    <cellStyle name="Normal 6 2 2 6 5" xfId="6754"/>
    <cellStyle name="Normal 6 2 2 6 5 2" xfId="14474"/>
    <cellStyle name="Normal 6 2 2 6 6" xfId="8684"/>
    <cellStyle name="Normal 6 2 2 7" xfId="1353"/>
    <cellStyle name="Normal 6 2 2 7 2" xfId="3286"/>
    <cellStyle name="Normal 6 2 2 7 2 2" xfId="11096"/>
    <cellStyle name="Normal 6 2 2 7 3" xfId="5306"/>
    <cellStyle name="Normal 6 2 2 7 3 2" xfId="13026"/>
    <cellStyle name="Normal 6 2 2 7 4" xfId="7236"/>
    <cellStyle name="Normal 6 2 2 7 4 2" xfId="14956"/>
    <cellStyle name="Normal 6 2 2 7 5" xfId="9166"/>
    <cellStyle name="Normal 6 2 2 8" xfId="2322"/>
    <cellStyle name="Normal 6 2 2 8 2" xfId="10132"/>
    <cellStyle name="Normal 6 2 2 9" xfId="4342"/>
    <cellStyle name="Normal 6 2 2 9 2" xfId="12062"/>
    <cellStyle name="Normal 6 2 3" xfId="319"/>
    <cellStyle name="Normal 6 2 3 10" xfId="8222"/>
    <cellStyle name="Normal 6 2 3 2" xfId="399"/>
    <cellStyle name="Normal 6 2 3 2 2" xfId="559"/>
    <cellStyle name="Normal 6 2 3 2 2 2" xfId="1107"/>
    <cellStyle name="Normal 6 2 3 2 2 2 2" xfId="2095"/>
    <cellStyle name="Normal 6 2 3 2 2 2 2 2" xfId="4028"/>
    <cellStyle name="Normal 6 2 3 2 2 2 2 2 2" xfId="11838"/>
    <cellStyle name="Normal 6 2 3 2 2 2 2 3" xfId="6048"/>
    <cellStyle name="Normal 6 2 3 2 2 2 2 3 2" xfId="13768"/>
    <cellStyle name="Normal 6 2 3 2 2 2 2 4" xfId="7978"/>
    <cellStyle name="Normal 6 2 3 2 2 2 2 4 2" xfId="15698"/>
    <cellStyle name="Normal 6 2 3 2 2 2 2 5" xfId="9908"/>
    <cellStyle name="Normal 6 2 3 2 2 2 3" xfId="3064"/>
    <cellStyle name="Normal 6 2 3 2 2 2 3 2" xfId="10874"/>
    <cellStyle name="Normal 6 2 3 2 2 2 4" xfId="5084"/>
    <cellStyle name="Normal 6 2 3 2 2 2 4 2" xfId="12804"/>
    <cellStyle name="Normal 6 2 3 2 2 2 5" xfId="7014"/>
    <cellStyle name="Normal 6 2 3 2 2 2 5 2" xfId="14734"/>
    <cellStyle name="Normal 6 2 3 2 2 2 6" xfId="8944"/>
    <cellStyle name="Normal 6 2 3 2 2 3" xfId="1613"/>
    <cellStyle name="Normal 6 2 3 2 2 3 2" xfId="3546"/>
    <cellStyle name="Normal 6 2 3 2 2 3 2 2" xfId="11356"/>
    <cellStyle name="Normal 6 2 3 2 2 3 3" xfId="5566"/>
    <cellStyle name="Normal 6 2 3 2 2 3 3 2" xfId="13286"/>
    <cellStyle name="Normal 6 2 3 2 2 3 4" xfId="7496"/>
    <cellStyle name="Normal 6 2 3 2 2 3 4 2" xfId="15216"/>
    <cellStyle name="Normal 6 2 3 2 2 3 5" xfId="9426"/>
    <cellStyle name="Normal 6 2 3 2 2 4" xfId="2582"/>
    <cellStyle name="Normal 6 2 3 2 2 4 2" xfId="10392"/>
    <cellStyle name="Normal 6 2 3 2 2 5" xfId="4602"/>
    <cellStyle name="Normal 6 2 3 2 2 5 2" xfId="12322"/>
    <cellStyle name="Normal 6 2 3 2 2 6" xfId="6532"/>
    <cellStyle name="Normal 6 2 3 2 2 6 2" xfId="14252"/>
    <cellStyle name="Normal 6 2 3 2 2 7" xfId="8462"/>
    <cellStyle name="Normal 6 2 3 2 3" xfId="721"/>
    <cellStyle name="Normal 6 2 3 2 3 2" xfId="1268"/>
    <cellStyle name="Normal 6 2 3 2 3 2 2" xfId="2255"/>
    <cellStyle name="Normal 6 2 3 2 3 2 2 2" xfId="4188"/>
    <cellStyle name="Normal 6 2 3 2 3 2 2 2 2" xfId="11998"/>
    <cellStyle name="Normal 6 2 3 2 3 2 2 3" xfId="6208"/>
    <cellStyle name="Normal 6 2 3 2 3 2 2 3 2" xfId="13928"/>
    <cellStyle name="Normal 6 2 3 2 3 2 2 4" xfId="8138"/>
    <cellStyle name="Normal 6 2 3 2 3 2 2 4 2" xfId="15858"/>
    <cellStyle name="Normal 6 2 3 2 3 2 2 5" xfId="10068"/>
    <cellStyle name="Normal 6 2 3 2 3 2 3" xfId="3225"/>
    <cellStyle name="Normal 6 2 3 2 3 2 3 2" xfId="11035"/>
    <cellStyle name="Normal 6 2 3 2 3 2 4" xfId="5245"/>
    <cellStyle name="Normal 6 2 3 2 3 2 4 2" xfId="12965"/>
    <cellStyle name="Normal 6 2 3 2 3 2 5" xfId="7175"/>
    <cellStyle name="Normal 6 2 3 2 3 2 5 2" xfId="14895"/>
    <cellStyle name="Normal 6 2 3 2 3 2 6" xfId="9105"/>
    <cellStyle name="Normal 6 2 3 2 3 3" xfId="1774"/>
    <cellStyle name="Normal 6 2 3 2 3 3 2" xfId="3707"/>
    <cellStyle name="Normal 6 2 3 2 3 3 2 2" xfId="11517"/>
    <cellStyle name="Normal 6 2 3 2 3 3 3" xfId="5727"/>
    <cellStyle name="Normal 6 2 3 2 3 3 3 2" xfId="13447"/>
    <cellStyle name="Normal 6 2 3 2 3 3 4" xfId="7657"/>
    <cellStyle name="Normal 6 2 3 2 3 3 4 2" xfId="15377"/>
    <cellStyle name="Normal 6 2 3 2 3 3 5" xfId="9587"/>
    <cellStyle name="Normal 6 2 3 2 3 4" xfId="2743"/>
    <cellStyle name="Normal 6 2 3 2 3 4 2" xfId="10553"/>
    <cellStyle name="Normal 6 2 3 2 3 5" xfId="4763"/>
    <cellStyle name="Normal 6 2 3 2 3 5 2" xfId="12483"/>
    <cellStyle name="Normal 6 2 3 2 3 6" xfId="6693"/>
    <cellStyle name="Normal 6 2 3 2 3 6 2" xfId="14413"/>
    <cellStyle name="Normal 6 2 3 2 3 7" xfId="8623"/>
    <cellStyle name="Normal 6 2 3 2 4" xfId="947"/>
    <cellStyle name="Normal 6 2 3 2 4 2" xfId="1935"/>
    <cellStyle name="Normal 6 2 3 2 4 2 2" xfId="3868"/>
    <cellStyle name="Normal 6 2 3 2 4 2 2 2" xfId="11678"/>
    <cellStyle name="Normal 6 2 3 2 4 2 3" xfId="5888"/>
    <cellStyle name="Normal 6 2 3 2 4 2 3 2" xfId="13608"/>
    <cellStyle name="Normal 6 2 3 2 4 2 4" xfId="7818"/>
    <cellStyle name="Normal 6 2 3 2 4 2 4 2" xfId="15538"/>
    <cellStyle name="Normal 6 2 3 2 4 2 5" xfId="9748"/>
    <cellStyle name="Normal 6 2 3 2 4 3" xfId="2904"/>
    <cellStyle name="Normal 6 2 3 2 4 3 2" xfId="10714"/>
    <cellStyle name="Normal 6 2 3 2 4 4" xfId="4924"/>
    <cellStyle name="Normal 6 2 3 2 4 4 2" xfId="12644"/>
    <cellStyle name="Normal 6 2 3 2 4 5" xfId="6854"/>
    <cellStyle name="Normal 6 2 3 2 4 5 2" xfId="14574"/>
    <cellStyle name="Normal 6 2 3 2 4 6" xfId="8784"/>
    <cellStyle name="Normal 6 2 3 2 5" xfId="1453"/>
    <cellStyle name="Normal 6 2 3 2 5 2" xfId="3386"/>
    <cellStyle name="Normal 6 2 3 2 5 2 2" xfId="11196"/>
    <cellStyle name="Normal 6 2 3 2 5 3" xfId="5406"/>
    <cellStyle name="Normal 6 2 3 2 5 3 2" xfId="13126"/>
    <cellStyle name="Normal 6 2 3 2 5 4" xfId="7336"/>
    <cellStyle name="Normal 6 2 3 2 5 4 2" xfId="15056"/>
    <cellStyle name="Normal 6 2 3 2 5 5" xfId="9266"/>
    <cellStyle name="Normal 6 2 3 2 6" xfId="2422"/>
    <cellStyle name="Normal 6 2 3 2 6 2" xfId="10232"/>
    <cellStyle name="Normal 6 2 3 2 7" xfId="4442"/>
    <cellStyle name="Normal 6 2 3 2 7 2" xfId="12162"/>
    <cellStyle name="Normal 6 2 3 2 8" xfId="6372"/>
    <cellStyle name="Normal 6 2 3 2 8 2" xfId="14092"/>
    <cellStyle name="Normal 6 2 3 2 9" xfId="8302"/>
    <cellStyle name="Normal 6 2 3 3" xfId="479"/>
    <cellStyle name="Normal 6 2 3 3 2" xfId="1027"/>
    <cellStyle name="Normal 6 2 3 3 2 2" xfId="2015"/>
    <cellStyle name="Normal 6 2 3 3 2 2 2" xfId="3948"/>
    <cellStyle name="Normal 6 2 3 3 2 2 2 2" xfId="11758"/>
    <cellStyle name="Normal 6 2 3 3 2 2 3" xfId="5968"/>
    <cellStyle name="Normal 6 2 3 3 2 2 3 2" xfId="13688"/>
    <cellStyle name="Normal 6 2 3 3 2 2 4" xfId="7898"/>
    <cellStyle name="Normal 6 2 3 3 2 2 4 2" xfId="15618"/>
    <cellStyle name="Normal 6 2 3 3 2 2 5" xfId="9828"/>
    <cellStyle name="Normal 6 2 3 3 2 3" xfId="2984"/>
    <cellStyle name="Normal 6 2 3 3 2 3 2" xfId="10794"/>
    <cellStyle name="Normal 6 2 3 3 2 4" xfId="5004"/>
    <cellStyle name="Normal 6 2 3 3 2 4 2" xfId="12724"/>
    <cellStyle name="Normal 6 2 3 3 2 5" xfId="6934"/>
    <cellStyle name="Normal 6 2 3 3 2 5 2" xfId="14654"/>
    <cellStyle name="Normal 6 2 3 3 2 6" xfId="8864"/>
    <cellStyle name="Normal 6 2 3 3 3" xfId="1533"/>
    <cellStyle name="Normal 6 2 3 3 3 2" xfId="3466"/>
    <cellStyle name="Normal 6 2 3 3 3 2 2" xfId="11276"/>
    <cellStyle name="Normal 6 2 3 3 3 3" xfId="5486"/>
    <cellStyle name="Normal 6 2 3 3 3 3 2" xfId="13206"/>
    <cellStyle name="Normal 6 2 3 3 3 4" xfId="7416"/>
    <cellStyle name="Normal 6 2 3 3 3 4 2" xfId="15136"/>
    <cellStyle name="Normal 6 2 3 3 3 5" xfId="9346"/>
    <cellStyle name="Normal 6 2 3 3 4" xfId="2502"/>
    <cellStyle name="Normal 6 2 3 3 4 2" xfId="10312"/>
    <cellStyle name="Normal 6 2 3 3 5" xfId="4522"/>
    <cellStyle name="Normal 6 2 3 3 5 2" xfId="12242"/>
    <cellStyle name="Normal 6 2 3 3 6" xfId="6452"/>
    <cellStyle name="Normal 6 2 3 3 6 2" xfId="14172"/>
    <cellStyle name="Normal 6 2 3 3 7" xfId="8382"/>
    <cellStyle name="Normal 6 2 3 4" xfId="641"/>
    <cellStyle name="Normal 6 2 3 4 2" xfId="1188"/>
    <cellStyle name="Normal 6 2 3 4 2 2" xfId="2175"/>
    <cellStyle name="Normal 6 2 3 4 2 2 2" xfId="4108"/>
    <cellStyle name="Normal 6 2 3 4 2 2 2 2" xfId="11918"/>
    <cellStyle name="Normal 6 2 3 4 2 2 3" xfId="6128"/>
    <cellStyle name="Normal 6 2 3 4 2 2 3 2" xfId="13848"/>
    <cellStyle name="Normal 6 2 3 4 2 2 4" xfId="8058"/>
    <cellStyle name="Normal 6 2 3 4 2 2 4 2" xfId="15778"/>
    <cellStyle name="Normal 6 2 3 4 2 2 5" xfId="9988"/>
    <cellStyle name="Normal 6 2 3 4 2 3" xfId="3145"/>
    <cellStyle name="Normal 6 2 3 4 2 3 2" xfId="10955"/>
    <cellStyle name="Normal 6 2 3 4 2 4" xfId="5165"/>
    <cellStyle name="Normal 6 2 3 4 2 4 2" xfId="12885"/>
    <cellStyle name="Normal 6 2 3 4 2 5" xfId="7095"/>
    <cellStyle name="Normal 6 2 3 4 2 5 2" xfId="14815"/>
    <cellStyle name="Normal 6 2 3 4 2 6" xfId="9025"/>
    <cellStyle name="Normal 6 2 3 4 3" xfId="1694"/>
    <cellStyle name="Normal 6 2 3 4 3 2" xfId="3627"/>
    <cellStyle name="Normal 6 2 3 4 3 2 2" xfId="11437"/>
    <cellStyle name="Normal 6 2 3 4 3 3" xfId="5647"/>
    <cellStyle name="Normal 6 2 3 4 3 3 2" xfId="13367"/>
    <cellStyle name="Normal 6 2 3 4 3 4" xfId="7577"/>
    <cellStyle name="Normal 6 2 3 4 3 4 2" xfId="15297"/>
    <cellStyle name="Normal 6 2 3 4 3 5" xfId="9507"/>
    <cellStyle name="Normal 6 2 3 4 4" xfId="2663"/>
    <cellStyle name="Normal 6 2 3 4 4 2" xfId="10473"/>
    <cellStyle name="Normal 6 2 3 4 5" xfId="4683"/>
    <cellStyle name="Normal 6 2 3 4 5 2" xfId="12403"/>
    <cellStyle name="Normal 6 2 3 4 6" xfId="6613"/>
    <cellStyle name="Normal 6 2 3 4 6 2" xfId="14333"/>
    <cellStyle name="Normal 6 2 3 4 7" xfId="8543"/>
    <cellStyle name="Normal 6 2 3 5" xfId="867"/>
    <cellStyle name="Normal 6 2 3 5 2" xfId="1855"/>
    <cellStyle name="Normal 6 2 3 5 2 2" xfId="3788"/>
    <cellStyle name="Normal 6 2 3 5 2 2 2" xfId="11598"/>
    <cellStyle name="Normal 6 2 3 5 2 3" xfId="5808"/>
    <cellStyle name="Normal 6 2 3 5 2 3 2" xfId="13528"/>
    <cellStyle name="Normal 6 2 3 5 2 4" xfId="7738"/>
    <cellStyle name="Normal 6 2 3 5 2 4 2" xfId="15458"/>
    <cellStyle name="Normal 6 2 3 5 2 5" xfId="9668"/>
    <cellStyle name="Normal 6 2 3 5 3" xfId="2824"/>
    <cellStyle name="Normal 6 2 3 5 3 2" xfId="10634"/>
    <cellStyle name="Normal 6 2 3 5 4" xfId="4844"/>
    <cellStyle name="Normal 6 2 3 5 4 2" xfId="12564"/>
    <cellStyle name="Normal 6 2 3 5 5" xfId="6774"/>
    <cellStyle name="Normal 6 2 3 5 5 2" xfId="14494"/>
    <cellStyle name="Normal 6 2 3 5 6" xfId="8704"/>
    <cellStyle name="Normal 6 2 3 6" xfId="1373"/>
    <cellStyle name="Normal 6 2 3 6 2" xfId="3306"/>
    <cellStyle name="Normal 6 2 3 6 2 2" xfId="11116"/>
    <cellStyle name="Normal 6 2 3 6 3" xfId="5326"/>
    <cellStyle name="Normal 6 2 3 6 3 2" xfId="13046"/>
    <cellStyle name="Normal 6 2 3 6 4" xfId="7256"/>
    <cellStyle name="Normal 6 2 3 6 4 2" xfId="14976"/>
    <cellStyle name="Normal 6 2 3 6 5" xfId="9186"/>
    <cellStyle name="Normal 6 2 3 7" xfId="2342"/>
    <cellStyle name="Normal 6 2 3 7 2" xfId="10152"/>
    <cellStyle name="Normal 6 2 3 8" xfId="4362"/>
    <cellStyle name="Normal 6 2 3 8 2" xfId="12082"/>
    <cellStyle name="Normal 6 2 3 9" xfId="6292"/>
    <cellStyle name="Normal 6 2 3 9 2" xfId="14012"/>
    <cellStyle name="Normal 6 2 4" xfId="359"/>
    <cellStyle name="Normal 6 2 4 2" xfId="519"/>
    <cellStyle name="Normal 6 2 4 2 2" xfId="1067"/>
    <cellStyle name="Normal 6 2 4 2 2 2" xfId="2055"/>
    <cellStyle name="Normal 6 2 4 2 2 2 2" xfId="3988"/>
    <cellStyle name="Normal 6 2 4 2 2 2 2 2" xfId="11798"/>
    <cellStyle name="Normal 6 2 4 2 2 2 3" xfId="6008"/>
    <cellStyle name="Normal 6 2 4 2 2 2 3 2" xfId="13728"/>
    <cellStyle name="Normal 6 2 4 2 2 2 4" xfId="7938"/>
    <cellStyle name="Normal 6 2 4 2 2 2 4 2" xfId="15658"/>
    <cellStyle name="Normal 6 2 4 2 2 2 5" xfId="9868"/>
    <cellStyle name="Normal 6 2 4 2 2 3" xfId="3024"/>
    <cellStyle name="Normal 6 2 4 2 2 3 2" xfId="10834"/>
    <cellStyle name="Normal 6 2 4 2 2 4" xfId="5044"/>
    <cellStyle name="Normal 6 2 4 2 2 4 2" xfId="12764"/>
    <cellStyle name="Normal 6 2 4 2 2 5" xfId="6974"/>
    <cellStyle name="Normal 6 2 4 2 2 5 2" xfId="14694"/>
    <cellStyle name="Normal 6 2 4 2 2 6" xfId="8904"/>
    <cellStyle name="Normal 6 2 4 2 3" xfId="1573"/>
    <cellStyle name="Normal 6 2 4 2 3 2" xfId="3506"/>
    <cellStyle name="Normal 6 2 4 2 3 2 2" xfId="11316"/>
    <cellStyle name="Normal 6 2 4 2 3 3" xfId="5526"/>
    <cellStyle name="Normal 6 2 4 2 3 3 2" xfId="13246"/>
    <cellStyle name="Normal 6 2 4 2 3 4" xfId="7456"/>
    <cellStyle name="Normal 6 2 4 2 3 4 2" xfId="15176"/>
    <cellStyle name="Normal 6 2 4 2 3 5" xfId="9386"/>
    <cellStyle name="Normal 6 2 4 2 4" xfId="2542"/>
    <cellStyle name="Normal 6 2 4 2 4 2" xfId="10352"/>
    <cellStyle name="Normal 6 2 4 2 5" xfId="4562"/>
    <cellStyle name="Normal 6 2 4 2 5 2" xfId="12282"/>
    <cellStyle name="Normal 6 2 4 2 6" xfId="6492"/>
    <cellStyle name="Normal 6 2 4 2 6 2" xfId="14212"/>
    <cellStyle name="Normal 6 2 4 2 7" xfId="8422"/>
    <cellStyle name="Normal 6 2 4 3" xfId="681"/>
    <cellStyle name="Normal 6 2 4 3 2" xfId="1228"/>
    <cellStyle name="Normal 6 2 4 3 2 2" xfId="2215"/>
    <cellStyle name="Normal 6 2 4 3 2 2 2" xfId="4148"/>
    <cellStyle name="Normal 6 2 4 3 2 2 2 2" xfId="11958"/>
    <cellStyle name="Normal 6 2 4 3 2 2 3" xfId="6168"/>
    <cellStyle name="Normal 6 2 4 3 2 2 3 2" xfId="13888"/>
    <cellStyle name="Normal 6 2 4 3 2 2 4" xfId="8098"/>
    <cellStyle name="Normal 6 2 4 3 2 2 4 2" xfId="15818"/>
    <cellStyle name="Normal 6 2 4 3 2 2 5" xfId="10028"/>
    <cellStyle name="Normal 6 2 4 3 2 3" xfId="3185"/>
    <cellStyle name="Normal 6 2 4 3 2 3 2" xfId="10995"/>
    <cellStyle name="Normal 6 2 4 3 2 4" xfId="5205"/>
    <cellStyle name="Normal 6 2 4 3 2 4 2" xfId="12925"/>
    <cellStyle name="Normal 6 2 4 3 2 5" xfId="7135"/>
    <cellStyle name="Normal 6 2 4 3 2 5 2" xfId="14855"/>
    <cellStyle name="Normal 6 2 4 3 2 6" xfId="9065"/>
    <cellStyle name="Normal 6 2 4 3 3" xfId="1734"/>
    <cellStyle name="Normal 6 2 4 3 3 2" xfId="3667"/>
    <cellStyle name="Normal 6 2 4 3 3 2 2" xfId="11477"/>
    <cellStyle name="Normal 6 2 4 3 3 3" xfId="5687"/>
    <cellStyle name="Normal 6 2 4 3 3 3 2" xfId="13407"/>
    <cellStyle name="Normal 6 2 4 3 3 4" xfId="7617"/>
    <cellStyle name="Normal 6 2 4 3 3 4 2" xfId="15337"/>
    <cellStyle name="Normal 6 2 4 3 3 5" xfId="9547"/>
    <cellStyle name="Normal 6 2 4 3 4" xfId="2703"/>
    <cellStyle name="Normal 6 2 4 3 4 2" xfId="10513"/>
    <cellStyle name="Normal 6 2 4 3 5" xfId="4723"/>
    <cellStyle name="Normal 6 2 4 3 5 2" xfId="12443"/>
    <cellStyle name="Normal 6 2 4 3 6" xfId="6653"/>
    <cellStyle name="Normal 6 2 4 3 6 2" xfId="14373"/>
    <cellStyle name="Normal 6 2 4 3 7" xfId="8583"/>
    <cellStyle name="Normal 6 2 4 4" xfId="907"/>
    <cellStyle name="Normal 6 2 4 4 2" xfId="1895"/>
    <cellStyle name="Normal 6 2 4 4 2 2" xfId="3828"/>
    <cellStyle name="Normal 6 2 4 4 2 2 2" xfId="11638"/>
    <cellStyle name="Normal 6 2 4 4 2 3" xfId="5848"/>
    <cellStyle name="Normal 6 2 4 4 2 3 2" xfId="13568"/>
    <cellStyle name="Normal 6 2 4 4 2 4" xfId="7778"/>
    <cellStyle name="Normal 6 2 4 4 2 4 2" xfId="15498"/>
    <cellStyle name="Normal 6 2 4 4 2 5" xfId="9708"/>
    <cellStyle name="Normal 6 2 4 4 3" xfId="2864"/>
    <cellStyle name="Normal 6 2 4 4 3 2" xfId="10674"/>
    <cellStyle name="Normal 6 2 4 4 4" xfId="4884"/>
    <cellStyle name="Normal 6 2 4 4 4 2" xfId="12604"/>
    <cellStyle name="Normal 6 2 4 4 5" xfId="6814"/>
    <cellStyle name="Normal 6 2 4 4 5 2" xfId="14534"/>
    <cellStyle name="Normal 6 2 4 4 6" xfId="8744"/>
    <cellStyle name="Normal 6 2 4 5" xfId="1413"/>
    <cellStyle name="Normal 6 2 4 5 2" xfId="3346"/>
    <cellStyle name="Normal 6 2 4 5 2 2" xfId="11156"/>
    <cellStyle name="Normal 6 2 4 5 3" xfId="5366"/>
    <cellStyle name="Normal 6 2 4 5 3 2" xfId="13086"/>
    <cellStyle name="Normal 6 2 4 5 4" xfId="7296"/>
    <cellStyle name="Normal 6 2 4 5 4 2" xfId="15016"/>
    <cellStyle name="Normal 6 2 4 5 5" xfId="9226"/>
    <cellStyle name="Normal 6 2 4 6" xfId="2382"/>
    <cellStyle name="Normal 6 2 4 6 2" xfId="10192"/>
    <cellStyle name="Normal 6 2 4 7" xfId="4402"/>
    <cellStyle name="Normal 6 2 4 7 2" xfId="12122"/>
    <cellStyle name="Normal 6 2 4 8" xfId="6332"/>
    <cellStyle name="Normal 6 2 4 8 2" xfId="14052"/>
    <cellStyle name="Normal 6 2 4 9" xfId="8262"/>
    <cellStyle name="Normal 6 2 5" xfId="439"/>
    <cellStyle name="Normal 6 2 5 2" xfId="987"/>
    <cellStyle name="Normal 6 2 5 2 2" xfId="1975"/>
    <cellStyle name="Normal 6 2 5 2 2 2" xfId="3908"/>
    <cellStyle name="Normal 6 2 5 2 2 2 2" xfId="11718"/>
    <cellStyle name="Normal 6 2 5 2 2 3" xfId="5928"/>
    <cellStyle name="Normal 6 2 5 2 2 3 2" xfId="13648"/>
    <cellStyle name="Normal 6 2 5 2 2 4" xfId="7858"/>
    <cellStyle name="Normal 6 2 5 2 2 4 2" xfId="15578"/>
    <cellStyle name="Normal 6 2 5 2 2 5" xfId="9788"/>
    <cellStyle name="Normal 6 2 5 2 3" xfId="2944"/>
    <cellStyle name="Normal 6 2 5 2 3 2" xfId="10754"/>
    <cellStyle name="Normal 6 2 5 2 4" xfId="4964"/>
    <cellStyle name="Normal 6 2 5 2 4 2" xfId="12684"/>
    <cellStyle name="Normal 6 2 5 2 5" xfId="6894"/>
    <cellStyle name="Normal 6 2 5 2 5 2" xfId="14614"/>
    <cellStyle name="Normal 6 2 5 2 6" xfId="8824"/>
    <cellStyle name="Normal 6 2 5 3" xfId="1493"/>
    <cellStyle name="Normal 6 2 5 3 2" xfId="3426"/>
    <cellStyle name="Normal 6 2 5 3 2 2" xfId="11236"/>
    <cellStyle name="Normal 6 2 5 3 3" xfId="5446"/>
    <cellStyle name="Normal 6 2 5 3 3 2" xfId="13166"/>
    <cellStyle name="Normal 6 2 5 3 4" xfId="7376"/>
    <cellStyle name="Normal 6 2 5 3 4 2" xfId="15096"/>
    <cellStyle name="Normal 6 2 5 3 5" xfId="9306"/>
    <cellStyle name="Normal 6 2 5 4" xfId="2462"/>
    <cellStyle name="Normal 6 2 5 4 2" xfId="10272"/>
    <cellStyle name="Normal 6 2 5 5" xfId="4482"/>
    <cellStyle name="Normal 6 2 5 5 2" xfId="12202"/>
    <cellStyle name="Normal 6 2 5 6" xfId="6412"/>
    <cellStyle name="Normal 6 2 5 6 2" xfId="14132"/>
    <cellStyle name="Normal 6 2 5 7" xfId="8342"/>
    <cellStyle name="Normal 6 2 6" xfId="601"/>
    <cellStyle name="Normal 6 2 6 2" xfId="1148"/>
    <cellStyle name="Normal 6 2 6 2 2" xfId="2135"/>
    <cellStyle name="Normal 6 2 6 2 2 2" xfId="4068"/>
    <cellStyle name="Normal 6 2 6 2 2 2 2" xfId="11878"/>
    <cellStyle name="Normal 6 2 6 2 2 3" xfId="6088"/>
    <cellStyle name="Normal 6 2 6 2 2 3 2" xfId="13808"/>
    <cellStyle name="Normal 6 2 6 2 2 4" xfId="8018"/>
    <cellStyle name="Normal 6 2 6 2 2 4 2" xfId="15738"/>
    <cellStyle name="Normal 6 2 6 2 2 5" xfId="9948"/>
    <cellStyle name="Normal 6 2 6 2 3" xfId="3105"/>
    <cellStyle name="Normal 6 2 6 2 3 2" xfId="10915"/>
    <cellStyle name="Normal 6 2 6 2 4" xfId="5125"/>
    <cellStyle name="Normal 6 2 6 2 4 2" xfId="12845"/>
    <cellStyle name="Normal 6 2 6 2 5" xfId="7055"/>
    <cellStyle name="Normal 6 2 6 2 5 2" xfId="14775"/>
    <cellStyle name="Normal 6 2 6 2 6" xfId="8985"/>
    <cellStyle name="Normal 6 2 6 3" xfId="1654"/>
    <cellStyle name="Normal 6 2 6 3 2" xfId="3587"/>
    <cellStyle name="Normal 6 2 6 3 2 2" xfId="11397"/>
    <cellStyle name="Normal 6 2 6 3 3" xfId="5607"/>
    <cellStyle name="Normal 6 2 6 3 3 2" xfId="13327"/>
    <cellStyle name="Normal 6 2 6 3 4" xfId="7537"/>
    <cellStyle name="Normal 6 2 6 3 4 2" xfId="15257"/>
    <cellStyle name="Normal 6 2 6 3 5" xfId="9467"/>
    <cellStyle name="Normal 6 2 6 4" xfId="2623"/>
    <cellStyle name="Normal 6 2 6 4 2" xfId="10433"/>
    <cellStyle name="Normal 6 2 6 5" xfId="4643"/>
    <cellStyle name="Normal 6 2 6 5 2" xfId="12363"/>
    <cellStyle name="Normal 6 2 6 6" xfId="6573"/>
    <cellStyle name="Normal 6 2 6 6 2" xfId="14293"/>
    <cellStyle name="Normal 6 2 6 7" xfId="8503"/>
    <cellStyle name="Normal 6 2 7" xfId="816"/>
    <cellStyle name="Normal 6 2 7 2" xfId="1815"/>
    <cellStyle name="Normal 6 2 7 2 2" xfId="3748"/>
    <cellStyle name="Normal 6 2 7 2 2 2" xfId="11558"/>
    <cellStyle name="Normal 6 2 7 2 3" xfId="5768"/>
    <cellStyle name="Normal 6 2 7 2 3 2" xfId="13488"/>
    <cellStyle name="Normal 6 2 7 2 4" xfId="7698"/>
    <cellStyle name="Normal 6 2 7 2 4 2" xfId="15418"/>
    <cellStyle name="Normal 6 2 7 2 5" xfId="9628"/>
    <cellStyle name="Normal 6 2 7 3" xfId="2784"/>
    <cellStyle name="Normal 6 2 7 3 2" xfId="10594"/>
    <cellStyle name="Normal 6 2 7 4" xfId="4804"/>
    <cellStyle name="Normal 6 2 7 4 2" xfId="12524"/>
    <cellStyle name="Normal 6 2 7 5" xfId="6734"/>
    <cellStyle name="Normal 6 2 7 5 2" xfId="14454"/>
    <cellStyle name="Normal 6 2 7 6" xfId="8664"/>
    <cellStyle name="Normal 6 2 8" xfId="1333"/>
    <cellStyle name="Normal 6 2 8 2" xfId="3266"/>
    <cellStyle name="Normal 6 2 8 2 2" xfId="11076"/>
    <cellStyle name="Normal 6 2 8 3" xfId="5286"/>
    <cellStyle name="Normal 6 2 8 3 2" xfId="13006"/>
    <cellStyle name="Normal 6 2 8 4" xfId="7216"/>
    <cellStyle name="Normal 6 2 8 4 2" xfId="14936"/>
    <cellStyle name="Normal 6 2 8 5" xfId="9146"/>
    <cellStyle name="Normal 6 2 9" xfId="2302"/>
    <cellStyle name="Normal 6 2 9 2" xfId="10112"/>
    <cellStyle name="Normal 6 3" xfId="244"/>
    <cellStyle name="Normal 6 3 10" xfId="6262"/>
    <cellStyle name="Normal 6 3 10 2" xfId="13982"/>
    <cellStyle name="Normal 6 3 11" xfId="8192"/>
    <cellStyle name="Normal 6 3 2" xfId="329"/>
    <cellStyle name="Normal 6 3 2 10" xfId="8232"/>
    <cellStyle name="Normal 6 3 2 2" xfId="409"/>
    <cellStyle name="Normal 6 3 2 2 2" xfId="569"/>
    <cellStyle name="Normal 6 3 2 2 2 2" xfId="1117"/>
    <cellStyle name="Normal 6 3 2 2 2 2 2" xfId="2105"/>
    <cellStyle name="Normal 6 3 2 2 2 2 2 2" xfId="4038"/>
    <cellStyle name="Normal 6 3 2 2 2 2 2 2 2" xfId="11848"/>
    <cellStyle name="Normal 6 3 2 2 2 2 2 3" xfId="6058"/>
    <cellStyle name="Normal 6 3 2 2 2 2 2 3 2" xfId="13778"/>
    <cellStyle name="Normal 6 3 2 2 2 2 2 4" xfId="7988"/>
    <cellStyle name="Normal 6 3 2 2 2 2 2 4 2" xfId="15708"/>
    <cellStyle name="Normal 6 3 2 2 2 2 2 5" xfId="9918"/>
    <cellStyle name="Normal 6 3 2 2 2 2 3" xfId="3074"/>
    <cellStyle name="Normal 6 3 2 2 2 2 3 2" xfId="10884"/>
    <cellStyle name="Normal 6 3 2 2 2 2 4" xfId="5094"/>
    <cellStyle name="Normal 6 3 2 2 2 2 4 2" xfId="12814"/>
    <cellStyle name="Normal 6 3 2 2 2 2 5" xfId="7024"/>
    <cellStyle name="Normal 6 3 2 2 2 2 5 2" xfId="14744"/>
    <cellStyle name="Normal 6 3 2 2 2 2 6" xfId="8954"/>
    <cellStyle name="Normal 6 3 2 2 2 3" xfId="1623"/>
    <cellStyle name="Normal 6 3 2 2 2 3 2" xfId="3556"/>
    <cellStyle name="Normal 6 3 2 2 2 3 2 2" xfId="11366"/>
    <cellStyle name="Normal 6 3 2 2 2 3 3" xfId="5576"/>
    <cellStyle name="Normal 6 3 2 2 2 3 3 2" xfId="13296"/>
    <cellStyle name="Normal 6 3 2 2 2 3 4" xfId="7506"/>
    <cellStyle name="Normal 6 3 2 2 2 3 4 2" xfId="15226"/>
    <cellStyle name="Normal 6 3 2 2 2 3 5" xfId="9436"/>
    <cellStyle name="Normal 6 3 2 2 2 4" xfId="2592"/>
    <cellStyle name="Normal 6 3 2 2 2 4 2" xfId="10402"/>
    <cellStyle name="Normal 6 3 2 2 2 5" xfId="4612"/>
    <cellStyle name="Normal 6 3 2 2 2 5 2" xfId="12332"/>
    <cellStyle name="Normal 6 3 2 2 2 6" xfId="6542"/>
    <cellStyle name="Normal 6 3 2 2 2 6 2" xfId="14262"/>
    <cellStyle name="Normal 6 3 2 2 2 7" xfId="8472"/>
    <cellStyle name="Normal 6 3 2 2 3" xfId="731"/>
    <cellStyle name="Normal 6 3 2 2 3 2" xfId="1278"/>
    <cellStyle name="Normal 6 3 2 2 3 2 2" xfId="2265"/>
    <cellStyle name="Normal 6 3 2 2 3 2 2 2" xfId="4198"/>
    <cellStyle name="Normal 6 3 2 2 3 2 2 2 2" xfId="12008"/>
    <cellStyle name="Normal 6 3 2 2 3 2 2 3" xfId="6218"/>
    <cellStyle name="Normal 6 3 2 2 3 2 2 3 2" xfId="13938"/>
    <cellStyle name="Normal 6 3 2 2 3 2 2 4" xfId="8148"/>
    <cellStyle name="Normal 6 3 2 2 3 2 2 4 2" xfId="15868"/>
    <cellStyle name="Normal 6 3 2 2 3 2 2 5" xfId="10078"/>
    <cellStyle name="Normal 6 3 2 2 3 2 3" xfId="3235"/>
    <cellStyle name="Normal 6 3 2 2 3 2 3 2" xfId="11045"/>
    <cellStyle name="Normal 6 3 2 2 3 2 4" xfId="5255"/>
    <cellStyle name="Normal 6 3 2 2 3 2 4 2" xfId="12975"/>
    <cellStyle name="Normal 6 3 2 2 3 2 5" xfId="7185"/>
    <cellStyle name="Normal 6 3 2 2 3 2 5 2" xfId="14905"/>
    <cellStyle name="Normal 6 3 2 2 3 2 6" xfId="9115"/>
    <cellStyle name="Normal 6 3 2 2 3 3" xfId="1784"/>
    <cellStyle name="Normal 6 3 2 2 3 3 2" xfId="3717"/>
    <cellStyle name="Normal 6 3 2 2 3 3 2 2" xfId="11527"/>
    <cellStyle name="Normal 6 3 2 2 3 3 3" xfId="5737"/>
    <cellStyle name="Normal 6 3 2 2 3 3 3 2" xfId="13457"/>
    <cellStyle name="Normal 6 3 2 2 3 3 4" xfId="7667"/>
    <cellStyle name="Normal 6 3 2 2 3 3 4 2" xfId="15387"/>
    <cellStyle name="Normal 6 3 2 2 3 3 5" xfId="9597"/>
    <cellStyle name="Normal 6 3 2 2 3 4" xfId="2753"/>
    <cellStyle name="Normal 6 3 2 2 3 4 2" xfId="10563"/>
    <cellStyle name="Normal 6 3 2 2 3 5" xfId="4773"/>
    <cellStyle name="Normal 6 3 2 2 3 5 2" xfId="12493"/>
    <cellStyle name="Normal 6 3 2 2 3 6" xfId="6703"/>
    <cellStyle name="Normal 6 3 2 2 3 6 2" xfId="14423"/>
    <cellStyle name="Normal 6 3 2 2 3 7" xfId="8633"/>
    <cellStyle name="Normal 6 3 2 2 4" xfId="957"/>
    <cellStyle name="Normal 6 3 2 2 4 2" xfId="1945"/>
    <cellStyle name="Normal 6 3 2 2 4 2 2" xfId="3878"/>
    <cellStyle name="Normal 6 3 2 2 4 2 2 2" xfId="11688"/>
    <cellStyle name="Normal 6 3 2 2 4 2 3" xfId="5898"/>
    <cellStyle name="Normal 6 3 2 2 4 2 3 2" xfId="13618"/>
    <cellStyle name="Normal 6 3 2 2 4 2 4" xfId="7828"/>
    <cellStyle name="Normal 6 3 2 2 4 2 4 2" xfId="15548"/>
    <cellStyle name="Normal 6 3 2 2 4 2 5" xfId="9758"/>
    <cellStyle name="Normal 6 3 2 2 4 3" xfId="2914"/>
    <cellStyle name="Normal 6 3 2 2 4 3 2" xfId="10724"/>
    <cellStyle name="Normal 6 3 2 2 4 4" xfId="4934"/>
    <cellStyle name="Normal 6 3 2 2 4 4 2" xfId="12654"/>
    <cellStyle name="Normal 6 3 2 2 4 5" xfId="6864"/>
    <cellStyle name="Normal 6 3 2 2 4 5 2" xfId="14584"/>
    <cellStyle name="Normal 6 3 2 2 4 6" xfId="8794"/>
    <cellStyle name="Normal 6 3 2 2 5" xfId="1463"/>
    <cellStyle name="Normal 6 3 2 2 5 2" xfId="3396"/>
    <cellStyle name="Normal 6 3 2 2 5 2 2" xfId="11206"/>
    <cellStyle name="Normal 6 3 2 2 5 3" xfId="5416"/>
    <cellStyle name="Normal 6 3 2 2 5 3 2" xfId="13136"/>
    <cellStyle name="Normal 6 3 2 2 5 4" xfId="7346"/>
    <cellStyle name="Normal 6 3 2 2 5 4 2" xfId="15066"/>
    <cellStyle name="Normal 6 3 2 2 5 5" xfId="9276"/>
    <cellStyle name="Normal 6 3 2 2 6" xfId="2432"/>
    <cellStyle name="Normal 6 3 2 2 6 2" xfId="10242"/>
    <cellStyle name="Normal 6 3 2 2 7" xfId="4452"/>
    <cellStyle name="Normal 6 3 2 2 7 2" xfId="12172"/>
    <cellStyle name="Normal 6 3 2 2 8" xfId="6382"/>
    <cellStyle name="Normal 6 3 2 2 8 2" xfId="14102"/>
    <cellStyle name="Normal 6 3 2 2 9" xfId="8312"/>
    <cellStyle name="Normal 6 3 2 3" xfId="489"/>
    <cellStyle name="Normal 6 3 2 3 2" xfId="1037"/>
    <cellStyle name="Normal 6 3 2 3 2 2" xfId="2025"/>
    <cellStyle name="Normal 6 3 2 3 2 2 2" xfId="3958"/>
    <cellStyle name="Normal 6 3 2 3 2 2 2 2" xfId="11768"/>
    <cellStyle name="Normal 6 3 2 3 2 2 3" xfId="5978"/>
    <cellStyle name="Normal 6 3 2 3 2 2 3 2" xfId="13698"/>
    <cellStyle name="Normal 6 3 2 3 2 2 4" xfId="7908"/>
    <cellStyle name="Normal 6 3 2 3 2 2 4 2" xfId="15628"/>
    <cellStyle name="Normal 6 3 2 3 2 2 5" xfId="9838"/>
    <cellStyle name="Normal 6 3 2 3 2 3" xfId="2994"/>
    <cellStyle name="Normal 6 3 2 3 2 3 2" xfId="10804"/>
    <cellStyle name="Normal 6 3 2 3 2 4" xfId="5014"/>
    <cellStyle name="Normal 6 3 2 3 2 4 2" xfId="12734"/>
    <cellStyle name="Normal 6 3 2 3 2 5" xfId="6944"/>
    <cellStyle name="Normal 6 3 2 3 2 5 2" xfId="14664"/>
    <cellStyle name="Normal 6 3 2 3 2 6" xfId="8874"/>
    <cellStyle name="Normal 6 3 2 3 3" xfId="1543"/>
    <cellStyle name="Normal 6 3 2 3 3 2" xfId="3476"/>
    <cellStyle name="Normal 6 3 2 3 3 2 2" xfId="11286"/>
    <cellStyle name="Normal 6 3 2 3 3 3" xfId="5496"/>
    <cellStyle name="Normal 6 3 2 3 3 3 2" xfId="13216"/>
    <cellStyle name="Normal 6 3 2 3 3 4" xfId="7426"/>
    <cellStyle name="Normal 6 3 2 3 3 4 2" xfId="15146"/>
    <cellStyle name="Normal 6 3 2 3 3 5" xfId="9356"/>
    <cellStyle name="Normal 6 3 2 3 4" xfId="2512"/>
    <cellStyle name="Normal 6 3 2 3 4 2" xfId="10322"/>
    <cellStyle name="Normal 6 3 2 3 5" xfId="4532"/>
    <cellStyle name="Normal 6 3 2 3 5 2" xfId="12252"/>
    <cellStyle name="Normal 6 3 2 3 6" xfId="6462"/>
    <cellStyle name="Normal 6 3 2 3 6 2" xfId="14182"/>
    <cellStyle name="Normal 6 3 2 3 7" xfId="8392"/>
    <cellStyle name="Normal 6 3 2 4" xfId="651"/>
    <cellStyle name="Normal 6 3 2 4 2" xfId="1198"/>
    <cellStyle name="Normal 6 3 2 4 2 2" xfId="2185"/>
    <cellStyle name="Normal 6 3 2 4 2 2 2" xfId="4118"/>
    <cellStyle name="Normal 6 3 2 4 2 2 2 2" xfId="11928"/>
    <cellStyle name="Normal 6 3 2 4 2 2 3" xfId="6138"/>
    <cellStyle name="Normal 6 3 2 4 2 2 3 2" xfId="13858"/>
    <cellStyle name="Normal 6 3 2 4 2 2 4" xfId="8068"/>
    <cellStyle name="Normal 6 3 2 4 2 2 4 2" xfId="15788"/>
    <cellStyle name="Normal 6 3 2 4 2 2 5" xfId="9998"/>
    <cellStyle name="Normal 6 3 2 4 2 3" xfId="3155"/>
    <cellStyle name="Normal 6 3 2 4 2 3 2" xfId="10965"/>
    <cellStyle name="Normal 6 3 2 4 2 4" xfId="5175"/>
    <cellStyle name="Normal 6 3 2 4 2 4 2" xfId="12895"/>
    <cellStyle name="Normal 6 3 2 4 2 5" xfId="7105"/>
    <cellStyle name="Normal 6 3 2 4 2 5 2" xfId="14825"/>
    <cellStyle name="Normal 6 3 2 4 2 6" xfId="9035"/>
    <cellStyle name="Normal 6 3 2 4 3" xfId="1704"/>
    <cellStyle name="Normal 6 3 2 4 3 2" xfId="3637"/>
    <cellStyle name="Normal 6 3 2 4 3 2 2" xfId="11447"/>
    <cellStyle name="Normal 6 3 2 4 3 3" xfId="5657"/>
    <cellStyle name="Normal 6 3 2 4 3 3 2" xfId="13377"/>
    <cellStyle name="Normal 6 3 2 4 3 4" xfId="7587"/>
    <cellStyle name="Normal 6 3 2 4 3 4 2" xfId="15307"/>
    <cellStyle name="Normal 6 3 2 4 3 5" xfId="9517"/>
    <cellStyle name="Normal 6 3 2 4 4" xfId="2673"/>
    <cellStyle name="Normal 6 3 2 4 4 2" xfId="10483"/>
    <cellStyle name="Normal 6 3 2 4 5" xfId="4693"/>
    <cellStyle name="Normal 6 3 2 4 5 2" xfId="12413"/>
    <cellStyle name="Normal 6 3 2 4 6" xfId="6623"/>
    <cellStyle name="Normal 6 3 2 4 6 2" xfId="14343"/>
    <cellStyle name="Normal 6 3 2 4 7" xfId="8553"/>
    <cellStyle name="Normal 6 3 2 5" xfId="877"/>
    <cellStyle name="Normal 6 3 2 5 2" xfId="1865"/>
    <cellStyle name="Normal 6 3 2 5 2 2" xfId="3798"/>
    <cellStyle name="Normal 6 3 2 5 2 2 2" xfId="11608"/>
    <cellStyle name="Normal 6 3 2 5 2 3" xfId="5818"/>
    <cellStyle name="Normal 6 3 2 5 2 3 2" xfId="13538"/>
    <cellStyle name="Normal 6 3 2 5 2 4" xfId="7748"/>
    <cellStyle name="Normal 6 3 2 5 2 4 2" xfId="15468"/>
    <cellStyle name="Normal 6 3 2 5 2 5" xfId="9678"/>
    <cellStyle name="Normal 6 3 2 5 3" xfId="2834"/>
    <cellStyle name="Normal 6 3 2 5 3 2" xfId="10644"/>
    <cellStyle name="Normal 6 3 2 5 4" xfId="4854"/>
    <cellStyle name="Normal 6 3 2 5 4 2" xfId="12574"/>
    <cellStyle name="Normal 6 3 2 5 5" xfId="6784"/>
    <cellStyle name="Normal 6 3 2 5 5 2" xfId="14504"/>
    <cellStyle name="Normal 6 3 2 5 6" xfId="8714"/>
    <cellStyle name="Normal 6 3 2 6" xfId="1383"/>
    <cellStyle name="Normal 6 3 2 6 2" xfId="3316"/>
    <cellStyle name="Normal 6 3 2 6 2 2" xfId="11126"/>
    <cellStyle name="Normal 6 3 2 6 3" xfId="5336"/>
    <cellStyle name="Normal 6 3 2 6 3 2" xfId="13056"/>
    <cellStyle name="Normal 6 3 2 6 4" xfId="7266"/>
    <cellStyle name="Normal 6 3 2 6 4 2" xfId="14986"/>
    <cellStyle name="Normal 6 3 2 6 5" xfId="9196"/>
    <cellStyle name="Normal 6 3 2 7" xfId="2352"/>
    <cellStyle name="Normal 6 3 2 7 2" xfId="10162"/>
    <cellStyle name="Normal 6 3 2 8" xfId="4372"/>
    <cellStyle name="Normal 6 3 2 8 2" xfId="12092"/>
    <cellStyle name="Normal 6 3 2 9" xfId="6302"/>
    <cellStyle name="Normal 6 3 2 9 2" xfId="14022"/>
    <cellStyle name="Normal 6 3 3" xfId="369"/>
    <cellStyle name="Normal 6 3 3 2" xfId="529"/>
    <cellStyle name="Normal 6 3 3 2 2" xfId="1077"/>
    <cellStyle name="Normal 6 3 3 2 2 2" xfId="2065"/>
    <cellStyle name="Normal 6 3 3 2 2 2 2" xfId="3998"/>
    <cellStyle name="Normal 6 3 3 2 2 2 2 2" xfId="11808"/>
    <cellStyle name="Normal 6 3 3 2 2 2 3" xfId="6018"/>
    <cellStyle name="Normal 6 3 3 2 2 2 3 2" xfId="13738"/>
    <cellStyle name="Normal 6 3 3 2 2 2 4" xfId="7948"/>
    <cellStyle name="Normal 6 3 3 2 2 2 4 2" xfId="15668"/>
    <cellStyle name="Normal 6 3 3 2 2 2 5" xfId="9878"/>
    <cellStyle name="Normal 6 3 3 2 2 3" xfId="3034"/>
    <cellStyle name="Normal 6 3 3 2 2 3 2" xfId="10844"/>
    <cellStyle name="Normal 6 3 3 2 2 4" xfId="5054"/>
    <cellStyle name="Normal 6 3 3 2 2 4 2" xfId="12774"/>
    <cellStyle name="Normal 6 3 3 2 2 5" xfId="6984"/>
    <cellStyle name="Normal 6 3 3 2 2 5 2" xfId="14704"/>
    <cellStyle name="Normal 6 3 3 2 2 6" xfId="8914"/>
    <cellStyle name="Normal 6 3 3 2 3" xfId="1583"/>
    <cellStyle name="Normal 6 3 3 2 3 2" xfId="3516"/>
    <cellStyle name="Normal 6 3 3 2 3 2 2" xfId="11326"/>
    <cellStyle name="Normal 6 3 3 2 3 3" xfId="5536"/>
    <cellStyle name="Normal 6 3 3 2 3 3 2" xfId="13256"/>
    <cellStyle name="Normal 6 3 3 2 3 4" xfId="7466"/>
    <cellStyle name="Normal 6 3 3 2 3 4 2" xfId="15186"/>
    <cellStyle name="Normal 6 3 3 2 3 5" xfId="9396"/>
    <cellStyle name="Normal 6 3 3 2 4" xfId="2552"/>
    <cellStyle name="Normal 6 3 3 2 4 2" xfId="10362"/>
    <cellStyle name="Normal 6 3 3 2 5" xfId="4572"/>
    <cellStyle name="Normal 6 3 3 2 5 2" xfId="12292"/>
    <cellStyle name="Normal 6 3 3 2 6" xfId="6502"/>
    <cellStyle name="Normal 6 3 3 2 6 2" xfId="14222"/>
    <cellStyle name="Normal 6 3 3 2 7" xfId="8432"/>
    <cellStyle name="Normal 6 3 3 3" xfId="691"/>
    <cellStyle name="Normal 6 3 3 3 2" xfId="1238"/>
    <cellStyle name="Normal 6 3 3 3 2 2" xfId="2225"/>
    <cellStyle name="Normal 6 3 3 3 2 2 2" xfId="4158"/>
    <cellStyle name="Normal 6 3 3 3 2 2 2 2" xfId="11968"/>
    <cellStyle name="Normal 6 3 3 3 2 2 3" xfId="6178"/>
    <cellStyle name="Normal 6 3 3 3 2 2 3 2" xfId="13898"/>
    <cellStyle name="Normal 6 3 3 3 2 2 4" xfId="8108"/>
    <cellStyle name="Normal 6 3 3 3 2 2 4 2" xfId="15828"/>
    <cellStyle name="Normal 6 3 3 3 2 2 5" xfId="10038"/>
    <cellStyle name="Normal 6 3 3 3 2 3" xfId="3195"/>
    <cellStyle name="Normal 6 3 3 3 2 3 2" xfId="11005"/>
    <cellStyle name="Normal 6 3 3 3 2 4" xfId="5215"/>
    <cellStyle name="Normal 6 3 3 3 2 4 2" xfId="12935"/>
    <cellStyle name="Normal 6 3 3 3 2 5" xfId="7145"/>
    <cellStyle name="Normal 6 3 3 3 2 5 2" xfId="14865"/>
    <cellStyle name="Normal 6 3 3 3 2 6" xfId="9075"/>
    <cellStyle name="Normal 6 3 3 3 3" xfId="1744"/>
    <cellStyle name="Normal 6 3 3 3 3 2" xfId="3677"/>
    <cellStyle name="Normal 6 3 3 3 3 2 2" xfId="11487"/>
    <cellStyle name="Normal 6 3 3 3 3 3" xfId="5697"/>
    <cellStyle name="Normal 6 3 3 3 3 3 2" xfId="13417"/>
    <cellStyle name="Normal 6 3 3 3 3 4" xfId="7627"/>
    <cellStyle name="Normal 6 3 3 3 3 4 2" xfId="15347"/>
    <cellStyle name="Normal 6 3 3 3 3 5" xfId="9557"/>
    <cellStyle name="Normal 6 3 3 3 4" xfId="2713"/>
    <cellStyle name="Normal 6 3 3 3 4 2" xfId="10523"/>
    <cellStyle name="Normal 6 3 3 3 5" xfId="4733"/>
    <cellStyle name="Normal 6 3 3 3 5 2" xfId="12453"/>
    <cellStyle name="Normal 6 3 3 3 6" xfId="6663"/>
    <cellStyle name="Normal 6 3 3 3 6 2" xfId="14383"/>
    <cellStyle name="Normal 6 3 3 3 7" xfId="8593"/>
    <cellStyle name="Normal 6 3 3 4" xfId="917"/>
    <cellStyle name="Normal 6 3 3 4 2" xfId="1905"/>
    <cellStyle name="Normal 6 3 3 4 2 2" xfId="3838"/>
    <cellStyle name="Normal 6 3 3 4 2 2 2" xfId="11648"/>
    <cellStyle name="Normal 6 3 3 4 2 3" xfId="5858"/>
    <cellStyle name="Normal 6 3 3 4 2 3 2" xfId="13578"/>
    <cellStyle name="Normal 6 3 3 4 2 4" xfId="7788"/>
    <cellStyle name="Normal 6 3 3 4 2 4 2" xfId="15508"/>
    <cellStyle name="Normal 6 3 3 4 2 5" xfId="9718"/>
    <cellStyle name="Normal 6 3 3 4 3" xfId="2874"/>
    <cellStyle name="Normal 6 3 3 4 3 2" xfId="10684"/>
    <cellStyle name="Normal 6 3 3 4 4" xfId="4894"/>
    <cellStyle name="Normal 6 3 3 4 4 2" xfId="12614"/>
    <cellStyle name="Normal 6 3 3 4 5" xfId="6824"/>
    <cellStyle name="Normal 6 3 3 4 5 2" xfId="14544"/>
    <cellStyle name="Normal 6 3 3 4 6" xfId="8754"/>
    <cellStyle name="Normal 6 3 3 5" xfId="1423"/>
    <cellStyle name="Normal 6 3 3 5 2" xfId="3356"/>
    <cellStyle name="Normal 6 3 3 5 2 2" xfId="11166"/>
    <cellStyle name="Normal 6 3 3 5 3" xfId="5376"/>
    <cellStyle name="Normal 6 3 3 5 3 2" xfId="13096"/>
    <cellStyle name="Normal 6 3 3 5 4" xfId="7306"/>
    <cellStyle name="Normal 6 3 3 5 4 2" xfId="15026"/>
    <cellStyle name="Normal 6 3 3 5 5" xfId="9236"/>
    <cellStyle name="Normal 6 3 3 6" xfId="2392"/>
    <cellStyle name="Normal 6 3 3 6 2" xfId="10202"/>
    <cellStyle name="Normal 6 3 3 7" xfId="4412"/>
    <cellStyle name="Normal 6 3 3 7 2" xfId="12132"/>
    <cellStyle name="Normal 6 3 3 8" xfId="6342"/>
    <cellStyle name="Normal 6 3 3 8 2" xfId="14062"/>
    <cellStyle name="Normal 6 3 3 9" xfId="8272"/>
    <cellStyle name="Normal 6 3 4" xfId="449"/>
    <cellStyle name="Normal 6 3 4 2" xfId="997"/>
    <cellStyle name="Normal 6 3 4 2 2" xfId="1985"/>
    <cellStyle name="Normal 6 3 4 2 2 2" xfId="3918"/>
    <cellStyle name="Normal 6 3 4 2 2 2 2" xfId="11728"/>
    <cellStyle name="Normal 6 3 4 2 2 3" xfId="5938"/>
    <cellStyle name="Normal 6 3 4 2 2 3 2" xfId="13658"/>
    <cellStyle name="Normal 6 3 4 2 2 4" xfId="7868"/>
    <cellStyle name="Normal 6 3 4 2 2 4 2" xfId="15588"/>
    <cellStyle name="Normal 6 3 4 2 2 5" xfId="9798"/>
    <cellStyle name="Normal 6 3 4 2 3" xfId="2954"/>
    <cellStyle name="Normal 6 3 4 2 3 2" xfId="10764"/>
    <cellStyle name="Normal 6 3 4 2 4" xfId="4974"/>
    <cellStyle name="Normal 6 3 4 2 4 2" xfId="12694"/>
    <cellStyle name="Normal 6 3 4 2 5" xfId="6904"/>
    <cellStyle name="Normal 6 3 4 2 5 2" xfId="14624"/>
    <cellStyle name="Normal 6 3 4 2 6" xfId="8834"/>
    <cellStyle name="Normal 6 3 4 3" xfId="1503"/>
    <cellStyle name="Normal 6 3 4 3 2" xfId="3436"/>
    <cellStyle name="Normal 6 3 4 3 2 2" xfId="11246"/>
    <cellStyle name="Normal 6 3 4 3 3" xfId="5456"/>
    <cellStyle name="Normal 6 3 4 3 3 2" xfId="13176"/>
    <cellStyle name="Normal 6 3 4 3 4" xfId="7386"/>
    <cellStyle name="Normal 6 3 4 3 4 2" xfId="15106"/>
    <cellStyle name="Normal 6 3 4 3 5" xfId="9316"/>
    <cellStyle name="Normal 6 3 4 4" xfId="2472"/>
    <cellStyle name="Normal 6 3 4 4 2" xfId="10282"/>
    <cellStyle name="Normal 6 3 4 5" xfId="4492"/>
    <cellStyle name="Normal 6 3 4 5 2" xfId="12212"/>
    <cellStyle name="Normal 6 3 4 6" xfId="6422"/>
    <cellStyle name="Normal 6 3 4 6 2" xfId="14142"/>
    <cellStyle name="Normal 6 3 4 7" xfId="8352"/>
    <cellStyle name="Normal 6 3 5" xfId="611"/>
    <cellStyle name="Normal 6 3 5 2" xfId="1158"/>
    <cellStyle name="Normal 6 3 5 2 2" xfId="2145"/>
    <cellStyle name="Normal 6 3 5 2 2 2" xfId="4078"/>
    <cellStyle name="Normal 6 3 5 2 2 2 2" xfId="11888"/>
    <cellStyle name="Normal 6 3 5 2 2 3" xfId="6098"/>
    <cellStyle name="Normal 6 3 5 2 2 3 2" xfId="13818"/>
    <cellStyle name="Normal 6 3 5 2 2 4" xfId="8028"/>
    <cellStyle name="Normal 6 3 5 2 2 4 2" xfId="15748"/>
    <cellStyle name="Normal 6 3 5 2 2 5" xfId="9958"/>
    <cellStyle name="Normal 6 3 5 2 3" xfId="3115"/>
    <cellStyle name="Normal 6 3 5 2 3 2" xfId="10925"/>
    <cellStyle name="Normal 6 3 5 2 4" xfId="5135"/>
    <cellStyle name="Normal 6 3 5 2 4 2" xfId="12855"/>
    <cellStyle name="Normal 6 3 5 2 5" xfId="7065"/>
    <cellStyle name="Normal 6 3 5 2 5 2" xfId="14785"/>
    <cellStyle name="Normal 6 3 5 2 6" xfId="8995"/>
    <cellStyle name="Normal 6 3 5 3" xfId="1664"/>
    <cellStyle name="Normal 6 3 5 3 2" xfId="3597"/>
    <cellStyle name="Normal 6 3 5 3 2 2" xfId="11407"/>
    <cellStyle name="Normal 6 3 5 3 3" xfId="5617"/>
    <cellStyle name="Normal 6 3 5 3 3 2" xfId="13337"/>
    <cellStyle name="Normal 6 3 5 3 4" xfId="7547"/>
    <cellStyle name="Normal 6 3 5 3 4 2" xfId="15267"/>
    <cellStyle name="Normal 6 3 5 3 5" xfId="9477"/>
    <cellStyle name="Normal 6 3 5 4" xfId="2633"/>
    <cellStyle name="Normal 6 3 5 4 2" xfId="10443"/>
    <cellStyle name="Normal 6 3 5 5" xfId="4653"/>
    <cellStyle name="Normal 6 3 5 5 2" xfId="12373"/>
    <cellStyle name="Normal 6 3 5 6" xfId="6583"/>
    <cellStyle name="Normal 6 3 5 6 2" xfId="14303"/>
    <cellStyle name="Normal 6 3 5 7" xfId="8513"/>
    <cellStyle name="Normal 6 3 6" xfId="829"/>
    <cellStyle name="Normal 6 3 6 2" xfId="1825"/>
    <cellStyle name="Normal 6 3 6 2 2" xfId="3758"/>
    <cellStyle name="Normal 6 3 6 2 2 2" xfId="11568"/>
    <cellStyle name="Normal 6 3 6 2 3" xfId="5778"/>
    <cellStyle name="Normal 6 3 6 2 3 2" xfId="13498"/>
    <cellStyle name="Normal 6 3 6 2 4" xfId="7708"/>
    <cellStyle name="Normal 6 3 6 2 4 2" xfId="15428"/>
    <cellStyle name="Normal 6 3 6 2 5" xfId="9638"/>
    <cellStyle name="Normal 6 3 6 3" xfId="2794"/>
    <cellStyle name="Normal 6 3 6 3 2" xfId="10604"/>
    <cellStyle name="Normal 6 3 6 4" xfId="4814"/>
    <cellStyle name="Normal 6 3 6 4 2" xfId="12534"/>
    <cellStyle name="Normal 6 3 6 5" xfId="6744"/>
    <cellStyle name="Normal 6 3 6 5 2" xfId="14464"/>
    <cellStyle name="Normal 6 3 6 6" xfId="8674"/>
    <cellStyle name="Normal 6 3 7" xfId="1343"/>
    <cellStyle name="Normal 6 3 7 2" xfId="3276"/>
    <cellStyle name="Normal 6 3 7 2 2" xfId="11086"/>
    <cellStyle name="Normal 6 3 7 3" xfId="5296"/>
    <cellStyle name="Normal 6 3 7 3 2" xfId="13016"/>
    <cellStyle name="Normal 6 3 7 4" xfId="7226"/>
    <cellStyle name="Normal 6 3 7 4 2" xfId="14946"/>
    <cellStyle name="Normal 6 3 7 5" xfId="9156"/>
    <cellStyle name="Normal 6 3 8" xfId="2312"/>
    <cellStyle name="Normal 6 3 8 2" xfId="10122"/>
    <cellStyle name="Normal 6 3 9" xfId="4332"/>
    <cellStyle name="Normal 6 3 9 2" xfId="12052"/>
    <cellStyle name="Normal 6 4" xfId="309"/>
    <cellStyle name="Normal 6 4 10" xfId="8212"/>
    <cellStyle name="Normal 6 4 2" xfId="389"/>
    <cellStyle name="Normal 6 4 2 2" xfId="549"/>
    <cellStyle name="Normal 6 4 2 2 2" xfId="1097"/>
    <cellStyle name="Normal 6 4 2 2 2 2" xfId="2085"/>
    <cellStyle name="Normal 6 4 2 2 2 2 2" xfId="4018"/>
    <cellStyle name="Normal 6 4 2 2 2 2 2 2" xfId="11828"/>
    <cellStyle name="Normal 6 4 2 2 2 2 3" xfId="6038"/>
    <cellStyle name="Normal 6 4 2 2 2 2 3 2" xfId="13758"/>
    <cellStyle name="Normal 6 4 2 2 2 2 4" xfId="7968"/>
    <cellStyle name="Normal 6 4 2 2 2 2 4 2" xfId="15688"/>
    <cellStyle name="Normal 6 4 2 2 2 2 5" xfId="9898"/>
    <cellStyle name="Normal 6 4 2 2 2 3" xfId="3054"/>
    <cellStyle name="Normal 6 4 2 2 2 3 2" xfId="10864"/>
    <cellStyle name="Normal 6 4 2 2 2 4" xfId="5074"/>
    <cellStyle name="Normal 6 4 2 2 2 4 2" xfId="12794"/>
    <cellStyle name="Normal 6 4 2 2 2 5" xfId="7004"/>
    <cellStyle name="Normal 6 4 2 2 2 5 2" xfId="14724"/>
    <cellStyle name="Normal 6 4 2 2 2 6" xfId="8934"/>
    <cellStyle name="Normal 6 4 2 2 3" xfId="1603"/>
    <cellStyle name="Normal 6 4 2 2 3 2" xfId="3536"/>
    <cellStyle name="Normal 6 4 2 2 3 2 2" xfId="11346"/>
    <cellStyle name="Normal 6 4 2 2 3 3" xfId="5556"/>
    <cellStyle name="Normal 6 4 2 2 3 3 2" xfId="13276"/>
    <cellStyle name="Normal 6 4 2 2 3 4" xfId="7486"/>
    <cellStyle name="Normal 6 4 2 2 3 4 2" xfId="15206"/>
    <cellStyle name="Normal 6 4 2 2 3 5" xfId="9416"/>
    <cellStyle name="Normal 6 4 2 2 4" xfId="2572"/>
    <cellStyle name="Normal 6 4 2 2 4 2" xfId="10382"/>
    <cellStyle name="Normal 6 4 2 2 5" xfId="4592"/>
    <cellStyle name="Normal 6 4 2 2 5 2" xfId="12312"/>
    <cellStyle name="Normal 6 4 2 2 6" xfId="6522"/>
    <cellStyle name="Normal 6 4 2 2 6 2" xfId="14242"/>
    <cellStyle name="Normal 6 4 2 2 7" xfId="8452"/>
    <cellStyle name="Normal 6 4 2 3" xfId="711"/>
    <cellStyle name="Normal 6 4 2 3 2" xfId="1258"/>
    <cellStyle name="Normal 6 4 2 3 2 2" xfId="2245"/>
    <cellStyle name="Normal 6 4 2 3 2 2 2" xfId="4178"/>
    <cellStyle name="Normal 6 4 2 3 2 2 2 2" xfId="11988"/>
    <cellStyle name="Normal 6 4 2 3 2 2 3" xfId="6198"/>
    <cellStyle name="Normal 6 4 2 3 2 2 3 2" xfId="13918"/>
    <cellStyle name="Normal 6 4 2 3 2 2 4" xfId="8128"/>
    <cellStyle name="Normal 6 4 2 3 2 2 4 2" xfId="15848"/>
    <cellStyle name="Normal 6 4 2 3 2 2 5" xfId="10058"/>
    <cellStyle name="Normal 6 4 2 3 2 3" xfId="3215"/>
    <cellStyle name="Normal 6 4 2 3 2 3 2" xfId="11025"/>
    <cellStyle name="Normal 6 4 2 3 2 4" xfId="5235"/>
    <cellStyle name="Normal 6 4 2 3 2 4 2" xfId="12955"/>
    <cellStyle name="Normal 6 4 2 3 2 5" xfId="7165"/>
    <cellStyle name="Normal 6 4 2 3 2 5 2" xfId="14885"/>
    <cellStyle name="Normal 6 4 2 3 2 6" xfId="9095"/>
    <cellStyle name="Normal 6 4 2 3 3" xfId="1764"/>
    <cellStyle name="Normal 6 4 2 3 3 2" xfId="3697"/>
    <cellStyle name="Normal 6 4 2 3 3 2 2" xfId="11507"/>
    <cellStyle name="Normal 6 4 2 3 3 3" xfId="5717"/>
    <cellStyle name="Normal 6 4 2 3 3 3 2" xfId="13437"/>
    <cellStyle name="Normal 6 4 2 3 3 4" xfId="7647"/>
    <cellStyle name="Normal 6 4 2 3 3 4 2" xfId="15367"/>
    <cellStyle name="Normal 6 4 2 3 3 5" xfId="9577"/>
    <cellStyle name="Normal 6 4 2 3 4" xfId="2733"/>
    <cellStyle name="Normal 6 4 2 3 4 2" xfId="10543"/>
    <cellStyle name="Normal 6 4 2 3 5" xfId="4753"/>
    <cellStyle name="Normal 6 4 2 3 5 2" xfId="12473"/>
    <cellStyle name="Normal 6 4 2 3 6" xfId="6683"/>
    <cellStyle name="Normal 6 4 2 3 6 2" xfId="14403"/>
    <cellStyle name="Normal 6 4 2 3 7" xfId="8613"/>
    <cellStyle name="Normal 6 4 2 4" xfId="937"/>
    <cellStyle name="Normal 6 4 2 4 2" xfId="1925"/>
    <cellStyle name="Normal 6 4 2 4 2 2" xfId="3858"/>
    <cellStyle name="Normal 6 4 2 4 2 2 2" xfId="11668"/>
    <cellStyle name="Normal 6 4 2 4 2 3" xfId="5878"/>
    <cellStyle name="Normal 6 4 2 4 2 3 2" xfId="13598"/>
    <cellStyle name="Normal 6 4 2 4 2 4" xfId="7808"/>
    <cellStyle name="Normal 6 4 2 4 2 4 2" xfId="15528"/>
    <cellStyle name="Normal 6 4 2 4 2 5" xfId="9738"/>
    <cellStyle name="Normal 6 4 2 4 3" xfId="2894"/>
    <cellStyle name="Normal 6 4 2 4 3 2" xfId="10704"/>
    <cellStyle name="Normal 6 4 2 4 4" xfId="4914"/>
    <cellStyle name="Normal 6 4 2 4 4 2" xfId="12634"/>
    <cellStyle name="Normal 6 4 2 4 5" xfId="6844"/>
    <cellStyle name="Normal 6 4 2 4 5 2" xfId="14564"/>
    <cellStyle name="Normal 6 4 2 4 6" xfId="8774"/>
    <cellStyle name="Normal 6 4 2 5" xfId="1443"/>
    <cellStyle name="Normal 6 4 2 5 2" xfId="3376"/>
    <cellStyle name="Normal 6 4 2 5 2 2" xfId="11186"/>
    <cellStyle name="Normal 6 4 2 5 3" xfId="5396"/>
    <cellStyle name="Normal 6 4 2 5 3 2" xfId="13116"/>
    <cellStyle name="Normal 6 4 2 5 4" xfId="7326"/>
    <cellStyle name="Normal 6 4 2 5 4 2" xfId="15046"/>
    <cellStyle name="Normal 6 4 2 5 5" xfId="9256"/>
    <cellStyle name="Normal 6 4 2 6" xfId="2412"/>
    <cellStyle name="Normal 6 4 2 6 2" xfId="10222"/>
    <cellStyle name="Normal 6 4 2 7" xfId="4432"/>
    <cellStyle name="Normal 6 4 2 7 2" xfId="12152"/>
    <cellStyle name="Normal 6 4 2 8" xfId="6362"/>
    <cellStyle name="Normal 6 4 2 8 2" xfId="14082"/>
    <cellStyle name="Normal 6 4 2 9" xfId="8292"/>
    <cellStyle name="Normal 6 4 3" xfId="469"/>
    <cellStyle name="Normal 6 4 3 2" xfId="1017"/>
    <cellStyle name="Normal 6 4 3 2 2" xfId="2005"/>
    <cellStyle name="Normal 6 4 3 2 2 2" xfId="3938"/>
    <cellStyle name="Normal 6 4 3 2 2 2 2" xfId="11748"/>
    <cellStyle name="Normal 6 4 3 2 2 3" xfId="5958"/>
    <cellStyle name="Normal 6 4 3 2 2 3 2" xfId="13678"/>
    <cellStyle name="Normal 6 4 3 2 2 4" xfId="7888"/>
    <cellStyle name="Normal 6 4 3 2 2 4 2" xfId="15608"/>
    <cellStyle name="Normal 6 4 3 2 2 5" xfId="9818"/>
    <cellStyle name="Normal 6 4 3 2 3" xfId="2974"/>
    <cellStyle name="Normal 6 4 3 2 3 2" xfId="10784"/>
    <cellStyle name="Normal 6 4 3 2 4" xfId="4994"/>
    <cellStyle name="Normal 6 4 3 2 4 2" xfId="12714"/>
    <cellStyle name="Normal 6 4 3 2 5" xfId="6924"/>
    <cellStyle name="Normal 6 4 3 2 5 2" xfId="14644"/>
    <cellStyle name="Normal 6 4 3 2 6" xfId="8854"/>
    <cellStyle name="Normal 6 4 3 3" xfId="1523"/>
    <cellStyle name="Normal 6 4 3 3 2" xfId="3456"/>
    <cellStyle name="Normal 6 4 3 3 2 2" xfId="11266"/>
    <cellStyle name="Normal 6 4 3 3 3" xfId="5476"/>
    <cellStyle name="Normal 6 4 3 3 3 2" xfId="13196"/>
    <cellStyle name="Normal 6 4 3 3 4" xfId="7406"/>
    <cellStyle name="Normal 6 4 3 3 4 2" xfId="15126"/>
    <cellStyle name="Normal 6 4 3 3 5" xfId="9336"/>
    <cellStyle name="Normal 6 4 3 4" xfId="2492"/>
    <cellStyle name="Normal 6 4 3 4 2" xfId="10302"/>
    <cellStyle name="Normal 6 4 3 5" xfId="4512"/>
    <cellStyle name="Normal 6 4 3 5 2" xfId="12232"/>
    <cellStyle name="Normal 6 4 3 6" xfId="6442"/>
    <cellStyle name="Normal 6 4 3 6 2" xfId="14162"/>
    <cellStyle name="Normal 6 4 3 7" xfId="8372"/>
    <cellStyle name="Normal 6 4 4" xfId="631"/>
    <cellStyle name="Normal 6 4 4 2" xfId="1178"/>
    <cellStyle name="Normal 6 4 4 2 2" xfId="2165"/>
    <cellStyle name="Normal 6 4 4 2 2 2" xfId="4098"/>
    <cellStyle name="Normal 6 4 4 2 2 2 2" xfId="11908"/>
    <cellStyle name="Normal 6 4 4 2 2 3" xfId="6118"/>
    <cellStyle name="Normal 6 4 4 2 2 3 2" xfId="13838"/>
    <cellStyle name="Normal 6 4 4 2 2 4" xfId="8048"/>
    <cellStyle name="Normal 6 4 4 2 2 4 2" xfId="15768"/>
    <cellStyle name="Normal 6 4 4 2 2 5" xfId="9978"/>
    <cellStyle name="Normal 6 4 4 2 3" xfId="3135"/>
    <cellStyle name="Normal 6 4 4 2 3 2" xfId="10945"/>
    <cellStyle name="Normal 6 4 4 2 4" xfId="5155"/>
    <cellStyle name="Normal 6 4 4 2 4 2" xfId="12875"/>
    <cellStyle name="Normal 6 4 4 2 5" xfId="7085"/>
    <cellStyle name="Normal 6 4 4 2 5 2" xfId="14805"/>
    <cellStyle name="Normal 6 4 4 2 6" xfId="9015"/>
    <cellStyle name="Normal 6 4 4 3" xfId="1684"/>
    <cellStyle name="Normal 6 4 4 3 2" xfId="3617"/>
    <cellStyle name="Normal 6 4 4 3 2 2" xfId="11427"/>
    <cellStyle name="Normal 6 4 4 3 3" xfId="5637"/>
    <cellStyle name="Normal 6 4 4 3 3 2" xfId="13357"/>
    <cellStyle name="Normal 6 4 4 3 4" xfId="7567"/>
    <cellStyle name="Normal 6 4 4 3 4 2" xfId="15287"/>
    <cellStyle name="Normal 6 4 4 3 5" xfId="9497"/>
    <cellStyle name="Normal 6 4 4 4" xfId="2653"/>
    <cellStyle name="Normal 6 4 4 4 2" xfId="10463"/>
    <cellStyle name="Normal 6 4 4 5" xfId="4673"/>
    <cellStyle name="Normal 6 4 4 5 2" xfId="12393"/>
    <cellStyle name="Normal 6 4 4 6" xfId="6603"/>
    <cellStyle name="Normal 6 4 4 6 2" xfId="14323"/>
    <cellStyle name="Normal 6 4 4 7" xfId="8533"/>
    <cellStyle name="Normal 6 4 5" xfId="857"/>
    <cellStyle name="Normal 6 4 5 2" xfId="1845"/>
    <cellStyle name="Normal 6 4 5 2 2" xfId="3778"/>
    <cellStyle name="Normal 6 4 5 2 2 2" xfId="11588"/>
    <cellStyle name="Normal 6 4 5 2 3" xfId="5798"/>
    <cellStyle name="Normal 6 4 5 2 3 2" xfId="13518"/>
    <cellStyle name="Normal 6 4 5 2 4" xfId="7728"/>
    <cellStyle name="Normal 6 4 5 2 4 2" xfId="15448"/>
    <cellStyle name="Normal 6 4 5 2 5" xfId="9658"/>
    <cellStyle name="Normal 6 4 5 3" xfId="2814"/>
    <cellStyle name="Normal 6 4 5 3 2" xfId="10624"/>
    <cellStyle name="Normal 6 4 5 4" xfId="4834"/>
    <cellStyle name="Normal 6 4 5 4 2" xfId="12554"/>
    <cellStyle name="Normal 6 4 5 5" xfId="6764"/>
    <cellStyle name="Normal 6 4 5 5 2" xfId="14484"/>
    <cellStyle name="Normal 6 4 5 6" xfId="8694"/>
    <cellStyle name="Normal 6 4 6" xfId="1363"/>
    <cellStyle name="Normal 6 4 6 2" xfId="3296"/>
    <cellStyle name="Normal 6 4 6 2 2" xfId="11106"/>
    <cellStyle name="Normal 6 4 6 3" xfId="5316"/>
    <cellStyle name="Normal 6 4 6 3 2" xfId="13036"/>
    <cellStyle name="Normal 6 4 6 4" xfId="7246"/>
    <cellStyle name="Normal 6 4 6 4 2" xfId="14966"/>
    <cellStyle name="Normal 6 4 6 5" xfId="9176"/>
    <cellStyle name="Normal 6 4 7" xfId="2332"/>
    <cellStyle name="Normal 6 4 7 2" xfId="10142"/>
    <cellStyle name="Normal 6 4 8" xfId="4352"/>
    <cellStyle name="Normal 6 4 8 2" xfId="12072"/>
    <cellStyle name="Normal 6 4 9" xfId="6282"/>
    <cellStyle name="Normal 6 4 9 2" xfId="14002"/>
    <cellStyle name="Normal 6 5" xfId="349"/>
    <cellStyle name="Normal 6 5 2" xfId="509"/>
    <cellStyle name="Normal 6 5 2 2" xfId="1057"/>
    <cellStyle name="Normal 6 5 2 2 2" xfId="2045"/>
    <cellStyle name="Normal 6 5 2 2 2 2" xfId="3978"/>
    <cellStyle name="Normal 6 5 2 2 2 2 2" xfId="11788"/>
    <cellStyle name="Normal 6 5 2 2 2 3" xfId="5998"/>
    <cellStyle name="Normal 6 5 2 2 2 3 2" xfId="13718"/>
    <cellStyle name="Normal 6 5 2 2 2 4" xfId="7928"/>
    <cellStyle name="Normal 6 5 2 2 2 4 2" xfId="15648"/>
    <cellStyle name="Normal 6 5 2 2 2 5" xfId="9858"/>
    <cellStyle name="Normal 6 5 2 2 3" xfId="3014"/>
    <cellStyle name="Normal 6 5 2 2 3 2" xfId="10824"/>
    <cellStyle name="Normal 6 5 2 2 4" xfId="5034"/>
    <cellStyle name="Normal 6 5 2 2 4 2" xfId="12754"/>
    <cellStyle name="Normal 6 5 2 2 5" xfId="6964"/>
    <cellStyle name="Normal 6 5 2 2 5 2" xfId="14684"/>
    <cellStyle name="Normal 6 5 2 2 6" xfId="8894"/>
    <cellStyle name="Normal 6 5 2 3" xfId="1563"/>
    <cellStyle name="Normal 6 5 2 3 2" xfId="3496"/>
    <cellStyle name="Normal 6 5 2 3 2 2" xfId="11306"/>
    <cellStyle name="Normal 6 5 2 3 3" xfId="5516"/>
    <cellStyle name="Normal 6 5 2 3 3 2" xfId="13236"/>
    <cellStyle name="Normal 6 5 2 3 4" xfId="7446"/>
    <cellStyle name="Normal 6 5 2 3 4 2" xfId="15166"/>
    <cellStyle name="Normal 6 5 2 3 5" xfId="9376"/>
    <cellStyle name="Normal 6 5 2 4" xfId="2532"/>
    <cellStyle name="Normal 6 5 2 4 2" xfId="10342"/>
    <cellStyle name="Normal 6 5 2 5" xfId="4552"/>
    <cellStyle name="Normal 6 5 2 5 2" xfId="12272"/>
    <cellStyle name="Normal 6 5 2 6" xfId="6482"/>
    <cellStyle name="Normal 6 5 2 6 2" xfId="14202"/>
    <cellStyle name="Normal 6 5 2 7" xfId="8412"/>
    <cellStyle name="Normal 6 5 3" xfId="671"/>
    <cellStyle name="Normal 6 5 3 2" xfId="1218"/>
    <cellStyle name="Normal 6 5 3 2 2" xfId="2205"/>
    <cellStyle name="Normal 6 5 3 2 2 2" xfId="4138"/>
    <cellStyle name="Normal 6 5 3 2 2 2 2" xfId="11948"/>
    <cellStyle name="Normal 6 5 3 2 2 3" xfId="6158"/>
    <cellStyle name="Normal 6 5 3 2 2 3 2" xfId="13878"/>
    <cellStyle name="Normal 6 5 3 2 2 4" xfId="8088"/>
    <cellStyle name="Normal 6 5 3 2 2 4 2" xfId="15808"/>
    <cellStyle name="Normal 6 5 3 2 2 5" xfId="10018"/>
    <cellStyle name="Normal 6 5 3 2 3" xfId="3175"/>
    <cellStyle name="Normal 6 5 3 2 3 2" xfId="10985"/>
    <cellStyle name="Normal 6 5 3 2 4" xfId="5195"/>
    <cellStyle name="Normal 6 5 3 2 4 2" xfId="12915"/>
    <cellStyle name="Normal 6 5 3 2 5" xfId="7125"/>
    <cellStyle name="Normal 6 5 3 2 5 2" xfId="14845"/>
    <cellStyle name="Normal 6 5 3 2 6" xfId="9055"/>
    <cellStyle name="Normal 6 5 3 3" xfId="1724"/>
    <cellStyle name="Normal 6 5 3 3 2" xfId="3657"/>
    <cellStyle name="Normal 6 5 3 3 2 2" xfId="11467"/>
    <cellStyle name="Normal 6 5 3 3 3" xfId="5677"/>
    <cellStyle name="Normal 6 5 3 3 3 2" xfId="13397"/>
    <cellStyle name="Normal 6 5 3 3 4" xfId="7607"/>
    <cellStyle name="Normal 6 5 3 3 4 2" xfId="15327"/>
    <cellStyle name="Normal 6 5 3 3 5" xfId="9537"/>
    <cellStyle name="Normal 6 5 3 4" xfId="2693"/>
    <cellStyle name="Normal 6 5 3 4 2" xfId="10503"/>
    <cellStyle name="Normal 6 5 3 5" xfId="4713"/>
    <cellStyle name="Normal 6 5 3 5 2" xfId="12433"/>
    <cellStyle name="Normal 6 5 3 6" xfId="6643"/>
    <cellStyle name="Normal 6 5 3 6 2" xfId="14363"/>
    <cellStyle name="Normal 6 5 3 7" xfId="8573"/>
    <cellStyle name="Normal 6 5 4" xfId="897"/>
    <cellStyle name="Normal 6 5 4 2" xfId="1885"/>
    <cellStyle name="Normal 6 5 4 2 2" xfId="3818"/>
    <cellStyle name="Normal 6 5 4 2 2 2" xfId="11628"/>
    <cellStyle name="Normal 6 5 4 2 3" xfId="5838"/>
    <cellStyle name="Normal 6 5 4 2 3 2" xfId="13558"/>
    <cellStyle name="Normal 6 5 4 2 4" xfId="7768"/>
    <cellStyle name="Normal 6 5 4 2 4 2" xfId="15488"/>
    <cellStyle name="Normal 6 5 4 2 5" xfId="9698"/>
    <cellStyle name="Normal 6 5 4 3" xfId="2854"/>
    <cellStyle name="Normal 6 5 4 3 2" xfId="10664"/>
    <cellStyle name="Normal 6 5 4 4" xfId="4874"/>
    <cellStyle name="Normal 6 5 4 4 2" xfId="12594"/>
    <cellStyle name="Normal 6 5 4 5" xfId="6804"/>
    <cellStyle name="Normal 6 5 4 5 2" xfId="14524"/>
    <cellStyle name="Normal 6 5 4 6" xfId="8734"/>
    <cellStyle name="Normal 6 5 5" xfId="1403"/>
    <cellStyle name="Normal 6 5 5 2" xfId="3336"/>
    <cellStyle name="Normal 6 5 5 2 2" xfId="11146"/>
    <cellStyle name="Normal 6 5 5 3" xfId="5356"/>
    <cellStyle name="Normal 6 5 5 3 2" xfId="13076"/>
    <cellStyle name="Normal 6 5 5 4" xfId="7286"/>
    <cellStyle name="Normal 6 5 5 4 2" xfId="15006"/>
    <cellStyle name="Normal 6 5 5 5" xfId="9216"/>
    <cellStyle name="Normal 6 5 6" xfId="2372"/>
    <cellStyle name="Normal 6 5 6 2" xfId="10182"/>
    <cellStyle name="Normal 6 5 7" xfId="4392"/>
    <cellStyle name="Normal 6 5 7 2" xfId="12112"/>
    <cellStyle name="Normal 6 5 8" xfId="6322"/>
    <cellStyle name="Normal 6 5 8 2" xfId="14042"/>
    <cellStyle name="Normal 6 5 9" xfId="8252"/>
    <cellStyle name="Normal 6 6" xfId="429"/>
    <cellStyle name="Normal 6 6 2" xfId="977"/>
    <cellStyle name="Normal 6 6 2 2" xfId="1965"/>
    <cellStyle name="Normal 6 6 2 2 2" xfId="3898"/>
    <cellStyle name="Normal 6 6 2 2 2 2" xfId="11708"/>
    <cellStyle name="Normal 6 6 2 2 3" xfId="5918"/>
    <cellStyle name="Normal 6 6 2 2 3 2" xfId="13638"/>
    <cellStyle name="Normal 6 6 2 2 4" xfId="7848"/>
    <cellStyle name="Normal 6 6 2 2 4 2" xfId="15568"/>
    <cellStyle name="Normal 6 6 2 2 5" xfId="9778"/>
    <cellStyle name="Normal 6 6 2 3" xfId="2934"/>
    <cellStyle name="Normal 6 6 2 3 2" xfId="10744"/>
    <cellStyle name="Normal 6 6 2 4" xfId="4954"/>
    <cellStyle name="Normal 6 6 2 4 2" xfId="12674"/>
    <cellStyle name="Normal 6 6 2 5" xfId="6884"/>
    <cellStyle name="Normal 6 6 2 5 2" xfId="14604"/>
    <cellStyle name="Normal 6 6 2 6" xfId="8814"/>
    <cellStyle name="Normal 6 6 3" xfId="1483"/>
    <cellStyle name="Normal 6 6 3 2" xfId="3416"/>
    <cellStyle name="Normal 6 6 3 2 2" xfId="11226"/>
    <cellStyle name="Normal 6 6 3 3" xfId="5436"/>
    <cellStyle name="Normal 6 6 3 3 2" xfId="13156"/>
    <cellStyle name="Normal 6 6 3 4" xfId="7366"/>
    <cellStyle name="Normal 6 6 3 4 2" xfId="15086"/>
    <cellStyle name="Normal 6 6 3 5" xfId="9296"/>
    <cellStyle name="Normal 6 6 4" xfId="2452"/>
    <cellStyle name="Normal 6 6 4 2" xfId="10262"/>
    <cellStyle name="Normal 6 6 5" xfId="4472"/>
    <cellStyle name="Normal 6 6 5 2" xfId="12192"/>
    <cellStyle name="Normal 6 6 6" xfId="6402"/>
    <cellStyle name="Normal 6 6 6 2" xfId="14122"/>
    <cellStyle name="Normal 6 6 7" xfId="8332"/>
    <cellStyle name="Normal 6 7" xfId="591"/>
    <cellStyle name="Normal 6 7 2" xfId="1138"/>
    <cellStyle name="Normal 6 7 2 2" xfId="2125"/>
    <cellStyle name="Normal 6 7 2 2 2" xfId="4058"/>
    <cellStyle name="Normal 6 7 2 2 2 2" xfId="11868"/>
    <cellStyle name="Normal 6 7 2 2 3" xfId="6078"/>
    <cellStyle name="Normal 6 7 2 2 3 2" xfId="13798"/>
    <cellStyle name="Normal 6 7 2 2 4" xfId="8008"/>
    <cellStyle name="Normal 6 7 2 2 4 2" xfId="15728"/>
    <cellStyle name="Normal 6 7 2 2 5" xfId="9938"/>
    <cellStyle name="Normal 6 7 2 3" xfId="3095"/>
    <cellStyle name="Normal 6 7 2 3 2" xfId="10905"/>
    <cellStyle name="Normal 6 7 2 4" xfId="5115"/>
    <cellStyle name="Normal 6 7 2 4 2" xfId="12835"/>
    <cellStyle name="Normal 6 7 2 5" xfId="7045"/>
    <cellStyle name="Normal 6 7 2 5 2" xfId="14765"/>
    <cellStyle name="Normal 6 7 2 6" xfId="8975"/>
    <cellStyle name="Normal 6 7 3" xfId="1644"/>
    <cellStyle name="Normal 6 7 3 2" xfId="3577"/>
    <cellStyle name="Normal 6 7 3 2 2" xfId="11387"/>
    <cellStyle name="Normal 6 7 3 3" xfId="5597"/>
    <cellStyle name="Normal 6 7 3 3 2" xfId="13317"/>
    <cellStyle name="Normal 6 7 3 4" xfId="7527"/>
    <cellStyle name="Normal 6 7 3 4 2" xfId="15247"/>
    <cellStyle name="Normal 6 7 3 5" xfId="9457"/>
    <cellStyle name="Normal 6 7 4" xfId="2613"/>
    <cellStyle name="Normal 6 7 4 2" xfId="10423"/>
    <cellStyle name="Normal 6 7 5" xfId="4633"/>
    <cellStyle name="Normal 6 7 5 2" xfId="12353"/>
    <cellStyle name="Normal 6 7 6" xfId="6563"/>
    <cellStyle name="Normal 6 7 6 2" xfId="14283"/>
    <cellStyle name="Normal 6 7 7" xfId="8493"/>
    <cellStyle name="Normal 6 8" xfId="803"/>
    <cellStyle name="Normal 6 8 2" xfId="1805"/>
    <cellStyle name="Normal 6 8 2 2" xfId="3738"/>
    <cellStyle name="Normal 6 8 2 2 2" xfId="11548"/>
    <cellStyle name="Normal 6 8 2 3" xfId="5758"/>
    <cellStyle name="Normal 6 8 2 3 2" xfId="13478"/>
    <cellStyle name="Normal 6 8 2 4" xfId="7688"/>
    <cellStyle name="Normal 6 8 2 4 2" xfId="15408"/>
    <cellStyle name="Normal 6 8 2 5" xfId="9618"/>
    <cellStyle name="Normal 6 8 3" xfId="2774"/>
    <cellStyle name="Normal 6 8 3 2" xfId="10584"/>
    <cellStyle name="Normal 6 8 4" xfId="4794"/>
    <cellStyle name="Normal 6 8 4 2" xfId="12514"/>
    <cellStyle name="Normal 6 8 5" xfId="6724"/>
    <cellStyle name="Normal 6 8 5 2" xfId="14444"/>
    <cellStyle name="Normal 6 8 6" xfId="8654"/>
    <cellStyle name="Normal 6 9" xfId="1323"/>
    <cellStyle name="Normal 6 9 2" xfId="3256"/>
    <cellStyle name="Normal 6 9 2 2" xfId="11066"/>
    <cellStyle name="Normal 6 9 3" xfId="5276"/>
    <cellStyle name="Normal 6 9 3 2" xfId="12996"/>
    <cellStyle name="Normal 6 9 4" xfId="7206"/>
    <cellStyle name="Normal 6 9 4 2" xfId="14926"/>
    <cellStyle name="Normal 6 9 5" xfId="9136"/>
    <cellStyle name="Normal 7" xfId="168"/>
    <cellStyle name="Normal 7 2" xfId="235"/>
    <cellStyle name="Normal 7 2 2" xfId="4229"/>
    <cellStyle name="Normal 7 2 2 2" xfId="4292"/>
    <cellStyle name="Normal 7 2 3" xfId="4279"/>
    <cellStyle name="Normal 7 3" xfId="4225"/>
    <cellStyle name="Normal 7 3 2" xfId="4288"/>
    <cellStyle name="Normal 7 4" xfId="4275"/>
    <cellStyle name="Normal 7 5" xfId="34735"/>
    <cellStyle name="Normal 8" xfId="169"/>
    <cellStyle name="Normal 8 10" xfId="2297"/>
    <cellStyle name="Normal 8 10 2" xfId="10107"/>
    <cellStyle name="Normal 8 11" xfId="4317"/>
    <cellStyle name="Normal 8 11 2" xfId="12037"/>
    <cellStyle name="Normal 8 12" xfId="6247"/>
    <cellStyle name="Normal 8 12 2" xfId="13967"/>
    <cellStyle name="Normal 8 13" xfId="8177"/>
    <cellStyle name="Normal 8 2" xfId="236"/>
    <cellStyle name="Normal 8 2 10" xfId="4327"/>
    <cellStyle name="Normal 8 2 10 2" xfId="12047"/>
    <cellStyle name="Normal 8 2 11" xfId="6257"/>
    <cellStyle name="Normal 8 2 11 2" xfId="13977"/>
    <cellStyle name="Normal 8 2 12" xfId="8187"/>
    <cellStyle name="Normal 8 2 2" xfId="259"/>
    <cellStyle name="Normal 8 2 2 10" xfId="6277"/>
    <cellStyle name="Normal 8 2 2 10 2" xfId="13997"/>
    <cellStyle name="Normal 8 2 2 11" xfId="8207"/>
    <cellStyle name="Normal 8 2 2 2" xfId="344"/>
    <cellStyle name="Normal 8 2 2 2 10" xfId="8247"/>
    <cellStyle name="Normal 8 2 2 2 2" xfId="424"/>
    <cellStyle name="Normal 8 2 2 2 2 2" xfId="584"/>
    <cellStyle name="Normal 8 2 2 2 2 2 2" xfId="1132"/>
    <cellStyle name="Normal 8 2 2 2 2 2 2 2" xfId="2120"/>
    <cellStyle name="Normal 8 2 2 2 2 2 2 2 2" xfId="4053"/>
    <cellStyle name="Normal 8 2 2 2 2 2 2 2 2 2" xfId="11863"/>
    <cellStyle name="Normal 8 2 2 2 2 2 2 2 3" xfId="6073"/>
    <cellStyle name="Normal 8 2 2 2 2 2 2 2 3 2" xfId="13793"/>
    <cellStyle name="Normal 8 2 2 2 2 2 2 2 4" xfId="8003"/>
    <cellStyle name="Normal 8 2 2 2 2 2 2 2 4 2" xfId="15723"/>
    <cellStyle name="Normal 8 2 2 2 2 2 2 2 5" xfId="9933"/>
    <cellStyle name="Normal 8 2 2 2 2 2 2 3" xfId="3089"/>
    <cellStyle name="Normal 8 2 2 2 2 2 2 3 2" xfId="10899"/>
    <cellStyle name="Normal 8 2 2 2 2 2 2 4" xfId="5109"/>
    <cellStyle name="Normal 8 2 2 2 2 2 2 4 2" xfId="12829"/>
    <cellStyle name="Normal 8 2 2 2 2 2 2 5" xfId="7039"/>
    <cellStyle name="Normal 8 2 2 2 2 2 2 5 2" xfId="14759"/>
    <cellStyle name="Normal 8 2 2 2 2 2 2 6" xfId="8969"/>
    <cellStyle name="Normal 8 2 2 2 2 2 3" xfId="1638"/>
    <cellStyle name="Normal 8 2 2 2 2 2 3 2" xfId="3571"/>
    <cellStyle name="Normal 8 2 2 2 2 2 3 2 2" xfId="11381"/>
    <cellStyle name="Normal 8 2 2 2 2 2 3 3" xfId="5591"/>
    <cellStyle name="Normal 8 2 2 2 2 2 3 3 2" xfId="13311"/>
    <cellStyle name="Normal 8 2 2 2 2 2 3 4" xfId="7521"/>
    <cellStyle name="Normal 8 2 2 2 2 2 3 4 2" xfId="15241"/>
    <cellStyle name="Normal 8 2 2 2 2 2 3 5" xfId="9451"/>
    <cellStyle name="Normal 8 2 2 2 2 2 4" xfId="2607"/>
    <cellStyle name="Normal 8 2 2 2 2 2 4 2" xfId="10417"/>
    <cellStyle name="Normal 8 2 2 2 2 2 5" xfId="4627"/>
    <cellStyle name="Normal 8 2 2 2 2 2 5 2" xfId="12347"/>
    <cellStyle name="Normal 8 2 2 2 2 2 6" xfId="6557"/>
    <cellStyle name="Normal 8 2 2 2 2 2 6 2" xfId="14277"/>
    <cellStyle name="Normal 8 2 2 2 2 2 7" xfId="8487"/>
    <cellStyle name="Normal 8 2 2 2 2 3" xfId="746"/>
    <cellStyle name="Normal 8 2 2 2 2 3 2" xfId="1293"/>
    <cellStyle name="Normal 8 2 2 2 2 3 2 2" xfId="2280"/>
    <cellStyle name="Normal 8 2 2 2 2 3 2 2 2" xfId="4213"/>
    <cellStyle name="Normal 8 2 2 2 2 3 2 2 2 2" xfId="12023"/>
    <cellStyle name="Normal 8 2 2 2 2 3 2 2 3" xfId="6233"/>
    <cellStyle name="Normal 8 2 2 2 2 3 2 2 3 2" xfId="13953"/>
    <cellStyle name="Normal 8 2 2 2 2 3 2 2 4" xfId="8163"/>
    <cellStyle name="Normal 8 2 2 2 2 3 2 2 4 2" xfId="15883"/>
    <cellStyle name="Normal 8 2 2 2 2 3 2 2 5" xfId="10093"/>
    <cellStyle name="Normal 8 2 2 2 2 3 2 3" xfId="3250"/>
    <cellStyle name="Normal 8 2 2 2 2 3 2 3 2" xfId="11060"/>
    <cellStyle name="Normal 8 2 2 2 2 3 2 4" xfId="5270"/>
    <cellStyle name="Normal 8 2 2 2 2 3 2 4 2" xfId="12990"/>
    <cellStyle name="Normal 8 2 2 2 2 3 2 5" xfId="7200"/>
    <cellStyle name="Normal 8 2 2 2 2 3 2 5 2" xfId="14920"/>
    <cellStyle name="Normal 8 2 2 2 2 3 2 6" xfId="9130"/>
    <cellStyle name="Normal 8 2 2 2 2 3 3" xfId="1799"/>
    <cellStyle name="Normal 8 2 2 2 2 3 3 2" xfId="3732"/>
    <cellStyle name="Normal 8 2 2 2 2 3 3 2 2" xfId="11542"/>
    <cellStyle name="Normal 8 2 2 2 2 3 3 3" xfId="5752"/>
    <cellStyle name="Normal 8 2 2 2 2 3 3 3 2" xfId="13472"/>
    <cellStyle name="Normal 8 2 2 2 2 3 3 4" xfId="7682"/>
    <cellStyle name="Normal 8 2 2 2 2 3 3 4 2" xfId="15402"/>
    <cellStyle name="Normal 8 2 2 2 2 3 3 5" xfId="9612"/>
    <cellStyle name="Normal 8 2 2 2 2 3 4" xfId="2768"/>
    <cellStyle name="Normal 8 2 2 2 2 3 4 2" xfId="10578"/>
    <cellStyle name="Normal 8 2 2 2 2 3 5" xfId="4788"/>
    <cellStyle name="Normal 8 2 2 2 2 3 5 2" xfId="12508"/>
    <cellStyle name="Normal 8 2 2 2 2 3 6" xfId="6718"/>
    <cellStyle name="Normal 8 2 2 2 2 3 6 2" xfId="14438"/>
    <cellStyle name="Normal 8 2 2 2 2 3 7" xfId="8648"/>
    <cellStyle name="Normal 8 2 2 2 2 4" xfId="972"/>
    <cellStyle name="Normal 8 2 2 2 2 4 2" xfId="1960"/>
    <cellStyle name="Normal 8 2 2 2 2 4 2 2" xfId="3893"/>
    <cellStyle name="Normal 8 2 2 2 2 4 2 2 2" xfId="11703"/>
    <cellStyle name="Normal 8 2 2 2 2 4 2 3" xfId="5913"/>
    <cellStyle name="Normal 8 2 2 2 2 4 2 3 2" xfId="13633"/>
    <cellStyle name="Normal 8 2 2 2 2 4 2 4" xfId="7843"/>
    <cellStyle name="Normal 8 2 2 2 2 4 2 4 2" xfId="15563"/>
    <cellStyle name="Normal 8 2 2 2 2 4 2 5" xfId="9773"/>
    <cellStyle name="Normal 8 2 2 2 2 4 3" xfId="2929"/>
    <cellStyle name="Normal 8 2 2 2 2 4 3 2" xfId="10739"/>
    <cellStyle name="Normal 8 2 2 2 2 4 4" xfId="4949"/>
    <cellStyle name="Normal 8 2 2 2 2 4 4 2" xfId="12669"/>
    <cellStyle name="Normal 8 2 2 2 2 4 5" xfId="6879"/>
    <cellStyle name="Normal 8 2 2 2 2 4 5 2" xfId="14599"/>
    <cellStyle name="Normal 8 2 2 2 2 4 6" xfId="8809"/>
    <cellStyle name="Normal 8 2 2 2 2 5" xfId="1478"/>
    <cellStyle name="Normal 8 2 2 2 2 5 2" xfId="3411"/>
    <cellStyle name="Normal 8 2 2 2 2 5 2 2" xfId="11221"/>
    <cellStyle name="Normal 8 2 2 2 2 5 3" xfId="5431"/>
    <cellStyle name="Normal 8 2 2 2 2 5 3 2" xfId="13151"/>
    <cellStyle name="Normal 8 2 2 2 2 5 4" xfId="7361"/>
    <cellStyle name="Normal 8 2 2 2 2 5 4 2" xfId="15081"/>
    <cellStyle name="Normal 8 2 2 2 2 5 5" xfId="9291"/>
    <cellStyle name="Normal 8 2 2 2 2 6" xfId="2447"/>
    <cellStyle name="Normal 8 2 2 2 2 6 2" xfId="10257"/>
    <cellStyle name="Normal 8 2 2 2 2 7" xfId="4467"/>
    <cellStyle name="Normal 8 2 2 2 2 7 2" xfId="12187"/>
    <cellStyle name="Normal 8 2 2 2 2 8" xfId="6397"/>
    <cellStyle name="Normal 8 2 2 2 2 8 2" xfId="14117"/>
    <cellStyle name="Normal 8 2 2 2 2 9" xfId="8327"/>
    <cellStyle name="Normal 8 2 2 2 3" xfId="504"/>
    <cellStyle name="Normal 8 2 2 2 3 2" xfId="1052"/>
    <cellStyle name="Normal 8 2 2 2 3 2 2" xfId="2040"/>
    <cellStyle name="Normal 8 2 2 2 3 2 2 2" xfId="3973"/>
    <cellStyle name="Normal 8 2 2 2 3 2 2 2 2" xfId="11783"/>
    <cellStyle name="Normal 8 2 2 2 3 2 2 3" xfId="5993"/>
    <cellStyle name="Normal 8 2 2 2 3 2 2 3 2" xfId="13713"/>
    <cellStyle name="Normal 8 2 2 2 3 2 2 4" xfId="7923"/>
    <cellStyle name="Normal 8 2 2 2 3 2 2 4 2" xfId="15643"/>
    <cellStyle name="Normal 8 2 2 2 3 2 2 5" xfId="9853"/>
    <cellStyle name="Normal 8 2 2 2 3 2 3" xfId="3009"/>
    <cellStyle name="Normal 8 2 2 2 3 2 3 2" xfId="10819"/>
    <cellStyle name="Normal 8 2 2 2 3 2 4" xfId="5029"/>
    <cellStyle name="Normal 8 2 2 2 3 2 4 2" xfId="12749"/>
    <cellStyle name="Normal 8 2 2 2 3 2 5" xfId="6959"/>
    <cellStyle name="Normal 8 2 2 2 3 2 5 2" xfId="14679"/>
    <cellStyle name="Normal 8 2 2 2 3 2 6" xfId="8889"/>
    <cellStyle name="Normal 8 2 2 2 3 3" xfId="1558"/>
    <cellStyle name="Normal 8 2 2 2 3 3 2" xfId="3491"/>
    <cellStyle name="Normal 8 2 2 2 3 3 2 2" xfId="11301"/>
    <cellStyle name="Normal 8 2 2 2 3 3 3" xfId="5511"/>
    <cellStyle name="Normal 8 2 2 2 3 3 3 2" xfId="13231"/>
    <cellStyle name="Normal 8 2 2 2 3 3 4" xfId="7441"/>
    <cellStyle name="Normal 8 2 2 2 3 3 4 2" xfId="15161"/>
    <cellStyle name="Normal 8 2 2 2 3 3 5" xfId="9371"/>
    <cellStyle name="Normal 8 2 2 2 3 4" xfId="2527"/>
    <cellStyle name="Normal 8 2 2 2 3 4 2" xfId="10337"/>
    <cellStyle name="Normal 8 2 2 2 3 5" xfId="4547"/>
    <cellStyle name="Normal 8 2 2 2 3 5 2" xfId="12267"/>
    <cellStyle name="Normal 8 2 2 2 3 6" xfId="6477"/>
    <cellStyle name="Normal 8 2 2 2 3 6 2" xfId="14197"/>
    <cellStyle name="Normal 8 2 2 2 3 7" xfId="8407"/>
    <cellStyle name="Normal 8 2 2 2 4" xfId="666"/>
    <cellStyle name="Normal 8 2 2 2 4 2" xfId="1213"/>
    <cellStyle name="Normal 8 2 2 2 4 2 2" xfId="2200"/>
    <cellStyle name="Normal 8 2 2 2 4 2 2 2" xfId="4133"/>
    <cellStyle name="Normal 8 2 2 2 4 2 2 2 2" xfId="11943"/>
    <cellStyle name="Normal 8 2 2 2 4 2 2 3" xfId="6153"/>
    <cellStyle name="Normal 8 2 2 2 4 2 2 3 2" xfId="13873"/>
    <cellStyle name="Normal 8 2 2 2 4 2 2 4" xfId="8083"/>
    <cellStyle name="Normal 8 2 2 2 4 2 2 4 2" xfId="15803"/>
    <cellStyle name="Normal 8 2 2 2 4 2 2 5" xfId="10013"/>
    <cellStyle name="Normal 8 2 2 2 4 2 3" xfId="3170"/>
    <cellStyle name="Normal 8 2 2 2 4 2 3 2" xfId="10980"/>
    <cellStyle name="Normal 8 2 2 2 4 2 4" xfId="5190"/>
    <cellStyle name="Normal 8 2 2 2 4 2 4 2" xfId="12910"/>
    <cellStyle name="Normal 8 2 2 2 4 2 5" xfId="7120"/>
    <cellStyle name="Normal 8 2 2 2 4 2 5 2" xfId="14840"/>
    <cellStyle name="Normal 8 2 2 2 4 2 6" xfId="9050"/>
    <cellStyle name="Normal 8 2 2 2 4 3" xfId="1719"/>
    <cellStyle name="Normal 8 2 2 2 4 3 2" xfId="3652"/>
    <cellStyle name="Normal 8 2 2 2 4 3 2 2" xfId="11462"/>
    <cellStyle name="Normal 8 2 2 2 4 3 3" xfId="5672"/>
    <cellStyle name="Normal 8 2 2 2 4 3 3 2" xfId="13392"/>
    <cellStyle name="Normal 8 2 2 2 4 3 4" xfId="7602"/>
    <cellStyle name="Normal 8 2 2 2 4 3 4 2" xfId="15322"/>
    <cellStyle name="Normal 8 2 2 2 4 3 5" xfId="9532"/>
    <cellStyle name="Normal 8 2 2 2 4 4" xfId="2688"/>
    <cellStyle name="Normal 8 2 2 2 4 4 2" xfId="10498"/>
    <cellStyle name="Normal 8 2 2 2 4 5" xfId="4708"/>
    <cellStyle name="Normal 8 2 2 2 4 5 2" xfId="12428"/>
    <cellStyle name="Normal 8 2 2 2 4 6" xfId="6638"/>
    <cellStyle name="Normal 8 2 2 2 4 6 2" xfId="14358"/>
    <cellStyle name="Normal 8 2 2 2 4 7" xfId="8568"/>
    <cellStyle name="Normal 8 2 2 2 5" xfId="892"/>
    <cellStyle name="Normal 8 2 2 2 5 2" xfId="1880"/>
    <cellStyle name="Normal 8 2 2 2 5 2 2" xfId="3813"/>
    <cellStyle name="Normal 8 2 2 2 5 2 2 2" xfId="11623"/>
    <cellStyle name="Normal 8 2 2 2 5 2 3" xfId="5833"/>
    <cellStyle name="Normal 8 2 2 2 5 2 3 2" xfId="13553"/>
    <cellStyle name="Normal 8 2 2 2 5 2 4" xfId="7763"/>
    <cellStyle name="Normal 8 2 2 2 5 2 4 2" xfId="15483"/>
    <cellStyle name="Normal 8 2 2 2 5 2 5" xfId="9693"/>
    <cellStyle name="Normal 8 2 2 2 5 3" xfId="2849"/>
    <cellStyle name="Normal 8 2 2 2 5 3 2" xfId="10659"/>
    <cellStyle name="Normal 8 2 2 2 5 4" xfId="4869"/>
    <cellStyle name="Normal 8 2 2 2 5 4 2" xfId="12589"/>
    <cellStyle name="Normal 8 2 2 2 5 5" xfId="6799"/>
    <cellStyle name="Normal 8 2 2 2 5 5 2" xfId="14519"/>
    <cellStyle name="Normal 8 2 2 2 5 6" xfId="8729"/>
    <cellStyle name="Normal 8 2 2 2 6" xfId="1398"/>
    <cellStyle name="Normal 8 2 2 2 6 2" xfId="3331"/>
    <cellStyle name="Normal 8 2 2 2 6 2 2" xfId="11141"/>
    <cellStyle name="Normal 8 2 2 2 6 3" xfId="5351"/>
    <cellStyle name="Normal 8 2 2 2 6 3 2" xfId="13071"/>
    <cellStyle name="Normal 8 2 2 2 6 4" xfId="7281"/>
    <cellStyle name="Normal 8 2 2 2 6 4 2" xfId="15001"/>
    <cellStyle name="Normal 8 2 2 2 6 5" xfId="9211"/>
    <cellStyle name="Normal 8 2 2 2 7" xfId="2367"/>
    <cellStyle name="Normal 8 2 2 2 7 2" xfId="10177"/>
    <cellStyle name="Normal 8 2 2 2 8" xfId="4387"/>
    <cellStyle name="Normal 8 2 2 2 8 2" xfId="12107"/>
    <cellStyle name="Normal 8 2 2 2 9" xfId="6317"/>
    <cellStyle name="Normal 8 2 2 2 9 2" xfId="14037"/>
    <cellStyle name="Normal 8 2 2 3" xfId="384"/>
    <cellStyle name="Normal 8 2 2 3 2" xfId="544"/>
    <cellStyle name="Normal 8 2 2 3 2 2" xfId="1092"/>
    <cellStyle name="Normal 8 2 2 3 2 2 2" xfId="2080"/>
    <cellStyle name="Normal 8 2 2 3 2 2 2 2" xfId="4013"/>
    <cellStyle name="Normal 8 2 2 3 2 2 2 2 2" xfId="11823"/>
    <cellStyle name="Normal 8 2 2 3 2 2 2 3" xfId="6033"/>
    <cellStyle name="Normal 8 2 2 3 2 2 2 3 2" xfId="13753"/>
    <cellStyle name="Normal 8 2 2 3 2 2 2 4" xfId="7963"/>
    <cellStyle name="Normal 8 2 2 3 2 2 2 4 2" xfId="15683"/>
    <cellStyle name="Normal 8 2 2 3 2 2 2 5" xfId="9893"/>
    <cellStyle name="Normal 8 2 2 3 2 2 3" xfId="3049"/>
    <cellStyle name="Normal 8 2 2 3 2 2 3 2" xfId="10859"/>
    <cellStyle name="Normal 8 2 2 3 2 2 4" xfId="5069"/>
    <cellStyle name="Normal 8 2 2 3 2 2 4 2" xfId="12789"/>
    <cellStyle name="Normal 8 2 2 3 2 2 5" xfId="6999"/>
    <cellStyle name="Normal 8 2 2 3 2 2 5 2" xfId="14719"/>
    <cellStyle name="Normal 8 2 2 3 2 2 6" xfId="8929"/>
    <cellStyle name="Normal 8 2 2 3 2 3" xfId="1598"/>
    <cellStyle name="Normal 8 2 2 3 2 3 2" xfId="3531"/>
    <cellStyle name="Normal 8 2 2 3 2 3 2 2" xfId="11341"/>
    <cellStyle name="Normal 8 2 2 3 2 3 3" xfId="5551"/>
    <cellStyle name="Normal 8 2 2 3 2 3 3 2" xfId="13271"/>
    <cellStyle name="Normal 8 2 2 3 2 3 4" xfId="7481"/>
    <cellStyle name="Normal 8 2 2 3 2 3 4 2" xfId="15201"/>
    <cellStyle name="Normal 8 2 2 3 2 3 5" xfId="9411"/>
    <cellStyle name="Normal 8 2 2 3 2 4" xfId="2567"/>
    <cellStyle name="Normal 8 2 2 3 2 4 2" xfId="10377"/>
    <cellStyle name="Normal 8 2 2 3 2 5" xfId="4587"/>
    <cellStyle name="Normal 8 2 2 3 2 5 2" xfId="12307"/>
    <cellStyle name="Normal 8 2 2 3 2 6" xfId="6517"/>
    <cellStyle name="Normal 8 2 2 3 2 6 2" xfId="14237"/>
    <cellStyle name="Normal 8 2 2 3 2 7" xfId="8447"/>
    <cellStyle name="Normal 8 2 2 3 3" xfId="706"/>
    <cellStyle name="Normal 8 2 2 3 3 2" xfId="1253"/>
    <cellStyle name="Normal 8 2 2 3 3 2 2" xfId="2240"/>
    <cellStyle name="Normal 8 2 2 3 3 2 2 2" xfId="4173"/>
    <cellStyle name="Normal 8 2 2 3 3 2 2 2 2" xfId="11983"/>
    <cellStyle name="Normal 8 2 2 3 3 2 2 3" xfId="6193"/>
    <cellStyle name="Normal 8 2 2 3 3 2 2 3 2" xfId="13913"/>
    <cellStyle name="Normal 8 2 2 3 3 2 2 4" xfId="8123"/>
    <cellStyle name="Normal 8 2 2 3 3 2 2 4 2" xfId="15843"/>
    <cellStyle name="Normal 8 2 2 3 3 2 2 5" xfId="10053"/>
    <cellStyle name="Normal 8 2 2 3 3 2 3" xfId="3210"/>
    <cellStyle name="Normal 8 2 2 3 3 2 3 2" xfId="11020"/>
    <cellStyle name="Normal 8 2 2 3 3 2 4" xfId="5230"/>
    <cellStyle name="Normal 8 2 2 3 3 2 4 2" xfId="12950"/>
    <cellStyle name="Normal 8 2 2 3 3 2 5" xfId="7160"/>
    <cellStyle name="Normal 8 2 2 3 3 2 5 2" xfId="14880"/>
    <cellStyle name="Normal 8 2 2 3 3 2 6" xfId="9090"/>
    <cellStyle name="Normal 8 2 2 3 3 3" xfId="1759"/>
    <cellStyle name="Normal 8 2 2 3 3 3 2" xfId="3692"/>
    <cellStyle name="Normal 8 2 2 3 3 3 2 2" xfId="11502"/>
    <cellStyle name="Normal 8 2 2 3 3 3 3" xfId="5712"/>
    <cellStyle name="Normal 8 2 2 3 3 3 3 2" xfId="13432"/>
    <cellStyle name="Normal 8 2 2 3 3 3 4" xfId="7642"/>
    <cellStyle name="Normal 8 2 2 3 3 3 4 2" xfId="15362"/>
    <cellStyle name="Normal 8 2 2 3 3 3 5" xfId="9572"/>
    <cellStyle name="Normal 8 2 2 3 3 4" xfId="2728"/>
    <cellStyle name="Normal 8 2 2 3 3 4 2" xfId="10538"/>
    <cellStyle name="Normal 8 2 2 3 3 5" xfId="4748"/>
    <cellStyle name="Normal 8 2 2 3 3 5 2" xfId="12468"/>
    <cellStyle name="Normal 8 2 2 3 3 6" xfId="6678"/>
    <cellStyle name="Normal 8 2 2 3 3 6 2" xfId="14398"/>
    <cellStyle name="Normal 8 2 2 3 3 7" xfId="8608"/>
    <cellStyle name="Normal 8 2 2 3 4" xfId="932"/>
    <cellStyle name="Normal 8 2 2 3 4 2" xfId="1920"/>
    <cellStyle name="Normal 8 2 2 3 4 2 2" xfId="3853"/>
    <cellStyle name="Normal 8 2 2 3 4 2 2 2" xfId="11663"/>
    <cellStyle name="Normal 8 2 2 3 4 2 3" xfId="5873"/>
    <cellStyle name="Normal 8 2 2 3 4 2 3 2" xfId="13593"/>
    <cellStyle name="Normal 8 2 2 3 4 2 4" xfId="7803"/>
    <cellStyle name="Normal 8 2 2 3 4 2 4 2" xfId="15523"/>
    <cellStyle name="Normal 8 2 2 3 4 2 5" xfId="9733"/>
    <cellStyle name="Normal 8 2 2 3 4 3" xfId="2889"/>
    <cellStyle name="Normal 8 2 2 3 4 3 2" xfId="10699"/>
    <cellStyle name="Normal 8 2 2 3 4 4" xfId="4909"/>
    <cellStyle name="Normal 8 2 2 3 4 4 2" xfId="12629"/>
    <cellStyle name="Normal 8 2 2 3 4 5" xfId="6839"/>
    <cellStyle name="Normal 8 2 2 3 4 5 2" xfId="14559"/>
    <cellStyle name="Normal 8 2 2 3 4 6" xfId="8769"/>
    <cellStyle name="Normal 8 2 2 3 5" xfId="1438"/>
    <cellStyle name="Normal 8 2 2 3 5 2" xfId="3371"/>
    <cellStyle name="Normal 8 2 2 3 5 2 2" xfId="11181"/>
    <cellStyle name="Normal 8 2 2 3 5 3" xfId="5391"/>
    <cellStyle name="Normal 8 2 2 3 5 3 2" xfId="13111"/>
    <cellStyle name="Normal 8 2 2 3 5 4" xfId="7321"/>
    <cellStyle name="Normal 8 2 2 3 5 4 2" xfId="15041"/>
    <cellStyle name="Normal 8 2 2 3 5 5" xfId="9251"/>
    <cellStyle name="Normal 8 2 2 3 6" xfId="2407"/>
    <cellStyle name="Normal 8 2 2 3 6 2" xfId="10217"/>
    <cellStyle name="Normal 8 2 2 3 7" xfId="4427"/>
    <cellStyle name="Normal 8 2 2 3 7 2" xfId="12147"/>
    <cellStyle name="Normal 8 2 2 3 8" xfId="6357"/>
    <cellStyle name="Normal 8 2 2 3 8 2" xfId="14077"/>
    <cellStyle name="Normal 8 2 2 3 9" xfId="8287"/>
    <cellStyle name="Normal 8 2 2 4" xfId="464"/>
    <cellStyle name="Normal 8 2 2 4 2" xfId="1012"/>
    <cellStyle name="Normal 8 2 2 4 2 2" xfId="2000"/>
    <cellStyle name="Normal 8 2 2 4 2 2 2" xfId="3933"/>
    <cellStyle name="Normal 8 2 2 4 2 2 2 2" xfId="11743"/>
    <cellStyle name="Normal 8 2 2 4 2 2 3" xfId="5953"/>
    <cellStyle name="Normal 8 2 2 4 2 2 3 2" xfId="13673"/>
    <cellStyle name="Normal 8 2 2 4 2 2 4" xfId="7883"/>
    <cellStyle name="Normal 8 2 2 4 2 2 4 2" xfId="15603"/>
    <cellStyle name="Normal 8 2 2 4 2 2 5" xfId="9813"/>
    <cellStyle name="Normal 8 2 2 4 2 3" xfId="2969"/>
    <cellStyle name="Normal 8 2 2 4 2 3 2" xfId="10779"/>
    <cellStyle name="Normal 8 2 2 4 2 4" xfId="4989"/>
    <cellStyle name="Normal 8 2 2 4 2 4 2" xfId="12709"/>
    <cellStyle name="Normal 8 2 2 4 2 5" xfId="6919"/>
    <cellStyle name="Normal 8 2 2 4 2 5 2" xfId="14639"/>
    <cellStyle name="Normal 8 2 2 4 2 6" xfId="8849"/>
    <cellStyle name="Normal 8 2 2 4 3" xfId="1518"/>
    <cellStyle name="Normal 8 2 2 4 3 2" xfId="3451"/>
    <cellStyle name="Normal 8 2 2 4 3 2 2" xfId="11261"/>
    <cellStyle name="Normal 8 2 2 4 3 3" xfId="5471"/>
    <cellStyle name="Normal 8 2 2 4 3 3 2" xfId="13191"/>
    <cellStyle name="Normal 8 2 2 4 3 4" xfId="7401"/>
    <cellStyle name="Normal 8 2 2 4 3 4 2" xfId="15121"/>
    <cellStyle name="Normal 8 2 2 4 3 5" xfId="9331"/>
    <cellStyle name="Normal 8 2 2 4 4" xfId="2487"/>
    <cellStyle name="Normal 8 2 2 4 4 2" xfId="10297"/>
    <cellStyle name="Normal 8 2 2 4 5" xfId="4507"/>
    <cellStyle name="Normal 8 2 2 4 5 2" xfId="12227"/>
    <cellStyle name="Normal 8 2 2 4 6" xfId="6437"/>
    <cellStyle name="Normal 8 2 2 4 6 2" xfId="14157"/>
    <cellStyle name="Normal 8 2 2 4 7" xfId="8367"/>
    <cellStyle name="Normal 8 2 2 5" xfId="626"/>
    <cellStyle name="Normal 8 2 2 5 2" xfId="1173"/>
    <cellStyle name="Normal 8 2 2 5 2 2" xfId="2160"/>
    <cellStyle name="Normal 8 2 2 5 2 2 2" xfId="4093"/>
    <cellStyle name="Normal 8 2 2 5 2 2 2 2" xfId="11903"/>
    <cellStyle name="Normal 8 2 2 5 2 2 3" xfId="6113"/>
    <cellStyle name="Normal 8 2 2 5 2 2 3 2" xfId="13833"/>
    <cellStyle name="Normal 8 2 2 5 2 2 4" xfId="8043"/>
    <cellStyle name="Normal 8 2 2 5 2 2 4 2" xfId="15763"/>
    <cellStyle name="Normal 8 2 2 5 2 2 5" xfId="9973"/>
    <cellStyle name="Normal 8 2 2 5 2 3" xfId="3130"/>
    <cellStyle name="Normal 8 2 2 5 2 3 2" xfId="10940"/>
    <cellStyle name="Normal 8 2 2 5 2 4" xfId="5150"/>
    <cellStyle name="Normal 8 2 2 5 2 4 2" xfId="12870"/>
    <cellStyle name="Normal 8 2 2 5 2 5" xfId="7080"/>
    <cellStyle name="Normal 8 2 2 5 2 5 2" xfId="14800"/>
    <cellStyle name="Normal 8 2 2 5 2 6" xfId="9010"/>
    <cellStyle name="Normal 8 2 2 5 3" xfId="1679"/>
    <cellStyle name="Normal 8 2 2 5 3 2" xfId="3612"/>
    <cellStyle name="Normal 8 2 2 5 3 2 2" xfId="11422"/>
    <cellStyle name="Normal 8 2 2 5 3 3" xfId="5632"/>
    <cellStyle name="Normal 8 2 2 5 3 3 2" xfId="13352"/>
    <cellStyle name="Normal 8 2 2 5 3 4" xfId="7562"/>
    <cellStyle name="Normal 8 2 2 5 3 4 2" xfId="15282"/>
    <cellStyle name="Normal 8 2 2 5 3 5" xfId="9492"/>
    <cellStyle name="Normal 8 2 2 5 4" xfId="2648"/>
    <cellStyle name="Normal 8 2 2 5 4 2" xfId="10458"/>
    <cellStyle name="Normal 8 2 2 5 5" xfId="4668"/>
    <cellStyle name="Normal 8 2 2 5 5 2" xfId="12388"/>
    <cellStyle name="Normal 8 2 2 5 6" xfId="6598"/>
    <cellStyle name="Normal 8 2 2 5 6 2" xfId="14318"/>
    <cellStyle name="Normal 8 2 2 5 7" xfId="8528"/>
    <cellStyle name="Normal 8 2 2 6" xfId="844"/>
    <cellStyle name="Normal 8 2 2 6 2" xfId="1840"/>
    <cellStyle name="Normal 8 2 2 6 2 2" xfId="3773"/>
    <cellStyle name="Normal 8 2 2 6 2 2 2" xfId="11583"/>
    <cellStyle name="Normal 8 2 2 6 2 3" xfId="5793"/>
    <cellStyle name="Normal 8 2 2 6 2 3 2" xfId="13513"/>
    <cellStyle name="Normal 8 2 2 6 2 4" xfId="7723"/>
    <cellStyle name="Normal 8 2 2 6 2 4 2" xfId="15443"/>
    <cellStyle name="Normal 8 2 2 6 2 5" xfId="9653"/>
    <cellStyle name="Normal 8 2 2 6 3" xfId="2809"/>
    <cellStyle name="Normal 8 2 2 6 3 2" xfId="10619"/>
    <cellStyle name="Normal 8 2 2 6 4" xfId="4829"/>
    <cellStyle name="Normal 8 2 2 6 4 2" xfId="12549"/>
    <cellStyle name="Normal 8 2 2 6 5" xfId="6759"/>
    <cellStyle name="Normal 8 2 2 6 5 2" xfId="14479"/>
    <cellStyle name="Normal 8 2 2 6 6" xfId="8689"/>
    <cellStyle name="Normal 8 2 2 7" xfId="1358"/>
    <cellStyle name="Normal 8 2 2 7 2" xfId="3291"/>
    <cellStyle name="Normal 8 2 2 7 2 2" xfId="11101"/>
    <cellStyle name="Normal 8 2 2 7 3" xfId="5311"/>
    <cellStyle name="Normal 8 2 2 7 3 2" xfId="13031"/>
    <cellStyle name="Normal 8 2 2 7 4" xfId="7241"/>
    <cellStyle name="Normal 8 2 2 7 4 2" xfId="14961"/>
    <cellStyle name="Normal 8 2 2 7 5" xfId="9171"/>
    <cellStyle name="Normal 8 2 2 8" xfId="2327"/>
    <cellStyle name="Normal 8 2 2 8 2" xfId="10137"/>
    <cellStyle name="Normal 8 2 2 9" xfId="4347"/>
    <cellStyle name="Normal 8 2 2 9 2" xfId="12067"/>
    <cellStyle name="Normal 8 2 3" xfId="324"/>
    <cellStyle name="Normal 8 2 3 10" xfId="8227"/>
    <cellStyle name="Normal 8 2 3 2" xfId="404"/>
    <cellStyle name="Normal 8 2 3 2 2" xfId="564"/>
    <cellStyle name="Normal 8 2 3 2 2 2" xfId="1112"/>
    <cellStyle name="Normal 8 2 3 2 2 2 2" xfId="2100"/>
    <cellStyle name="Normal 8 2 3 2 2 2 2 2" xfId="4033"/>
    <cellStyle name="Normal 8 2 3 2 2 2 2 2 2" xfId="11843"/>
    <cellStyle name="Normal 8 2 3 2 2 2 2 3" xfId="6053"/>
    <cellStyle name="Normal 8 2 3 2 2 2 2 3 2" xfId="13773"/>
    <cellStyle name="Normal 8 2 3 2 2 2 2 4" xfId="7983"/>
    <cellStyle name="Normal 8 2 3 2 2 2 2 4 2" xfId="15703"/>
    <cellStyle name="Normal 8 2 3 2 2 2 2 5" xfId="9913"/>
    <cellStyle name="Normal 8 2 3 2 2 2 3" xfId="3069"/>
    <cellStyle name="Normal 8 2 3 2 2 2 3 2" xfId="10879"/>
    <cellStyle name="Normal 8 2 3 2 2 2 4" xfId="5089"/>
    <cellStyle name="Normal 8 2 3 2 2 2 4 2" xfId="12809"/>
    <cellStyle name="Normal 8 2 3 2 2 2 5" xfId="7019"/>
    <cellStyle name="Normal 8 2 3 2 2 2 5 2" xfId="14739"/>
    <cellStyle name="Normal 8 2 3 2 2 2 6" xfId="8949"/>
    <cellStyle name="Normal 8 2 3 2 2 3" xfId="1618"/>
    <cellStyle name="Normal 8 2 3 2 2 3 2" xfId="3551"/>
    <cellStyle name="Normal 8 2 3 2 2 3 2 2" xfId="11361"/>
    <cellStyle name="Normal 8 2 3 2 2 3 3" xfId="5571"/>
    <cellStyle name="Normal 8 2 3 2 2 3 3 2" xfId="13291"/>
    <cellStyle name="Normal 8 2 3 2 2 3 4" xfId="7501"/>
    <cellStyle name="Normal 8 2 3 2 2 3 4 2" xfId="15221"/>
    <cellStyle name="Normal 8 2 3 2 2 3 5" xfId="9431"/>
    <cellStyle name="Normal 8 2 3 2 2 4" xfId="2587"/>
    <cellStyle name="Normal 8 2 3 2 2 4 2" xfId="10397"/>
    <cellStyle name="Normal 8 2 3 2 2 5" xfId="4607"/>
    <cellStyle name="Normal 8 2 3 2 2 5 2" xfId="12327"/>
    <cellStyle name="Normal 8 2 3 2 2 6" xfId="6537"/>
    <cellStyle name="Normal 8 2 3 2 2 6 2" xfId="14257"/>
    <cellStyle name="Normal 8 2 3 2 2 7" xfId="8467"/>
    <cellStyle name="Normal 8 2 3 2 3" xfId="726"/>
    <cellStyle name="Normal 8 2 3 2 3 2" xfId="1273"/>
    <cellStyle name="Normal 8 2 3 2 3 2 2" xfId="2260"/>
    <cellStyle name="Normal 8 2 3 2 3 2 2 2" xfId="4193"/>
    <cellStyle name="Normal 8 2 3 2 3 2 2 2 2" xfId="12003"/>
    <cellStyle name="Normal 8 2 3 2 3 2 2 3" xfId="6213"/>
    <cellStyle name="Normal 8 2 3 2 3 2 2 3 2" xfId="13933"/>
    <cellStyle name="Normal 8 2 3 2 3 2 2 4" xfId="8143"/>
    <cellStyle name="Normal 8 2 3 2 3 2 2 4 2" xfId="15863"/>
    <cellStyle name="Normal 8 2 3 2 3 2 2 5" xfId="10073"/>
    <cellStyle name="Normal 8 2 3 2 3 2 3" xfId="3230"/>
    <cellStyle name="Normal 8 2 3 2 3 2 3 2" xfId="11040"/>
    <cellStyle name="Normal 8 2 3 2 3 2 4" xfId="5250"/>
    <cellStyle name="Normal 8 2 3 2 3 2 4 2" xfId="12970"/>
    <cellStyle name="Normal 8 2 3 2 3 2 5" xfId="7180"/>
    <cellStyle name="Normal 8 2 3 2 3 2 5 2" xfId="14900"/>
    <cellStyle name="Normal 8 2 3 2 3 2 6" xfId="9110"/>
    <cellStyle name="Normal 8 2 3 2 3 3" xfId="1779"/>
    <cellStyle name="Normal 8 2 3 2 3 3 2" xfId="3712"/>
    <cellStyle name="Normal 8 2 3 2 3 3 2 2" xfId="11522"/>
    <cellStyle name="Normal 8 2 3 2 3 3 3" xfId="5732"/>
    <cellStyle name="Normal 8 2 3 2 3 3 3 2" xfId="13452"/>
    <cellStyle name="Normal 8 2 3 2 3 3 4" xfId="7662"/>
    <cellStyle name="Normal 8 2 3 2 3 3 4 2" xfId="15382"/>
    <cellStyle name="Normal 8 2 3 2 3 3 5" xfId="9592"/>
    <cellStyle name="Normal 8 2 3 2 3 4" xfId="2748"/>
    <cellStyle name="Normal 8 2 3 2 3 4 2" xfId="10558"/>
    <cellStyle name="Normal 8 2 3 2 3 5" xfId="4768"/>
    <cellStyle name="Normal 8 2 3 2 3 5 2" xfId="12488"/>
    <cellStyle name="Normal 8 2 3 2 3 6" xfId="6698"/>
    <cellStyle name="Normal 8 2 3 2 3 6 2" xfId="14418"/>
    <cellStyle name="Normal 8 2 3 2 3 7" xfId="8628"/>
    <cellStyle name="Normal 8 2 3 2 4" xfId="952"/>
    <cellStyle name="Normal 8 2 3 2 4 2" xfId="1940"/>
    <cellStyle name="Normal 8 2 3 2 4 2 2" xfId="3873"/>
    <cellStyle name="Normal 8 2 3 2 4 2 2 2" xfId="11683"/>
    <cellStyle name="Normal 8 2 3 2 4 2 3" xfId="5893"/>
    <cellStyle name="Normal 8 2 3 2 4 2 3 2" xfId="13613"/>
    <cellStyle name="Normal 8 2 3 2 4 2 4" xfId="7823"/>
    <cellStyle name="Normal 8 2 3 2 4 2 4 2" xfId="15543"/>
    <cellStyle name="Normal 8 2 3 2 4 2 5" xfId="9753"/>
    <cellStyle name="Normal 8 2 3 2 4 3" xfId="2909"/>
    <cellStyle name="Normal 8 2 3 2 4 3 2" xfId="10719"/>
    <cellStyle name="Normal 8 2 3 2 4 4" xfId="4929"/>
    <cellStyle name="Normal 8 2 3 2 4 4 2" xfId="12649"/>
    <cellStyle name="Normal 8 2 3 2 4 5" xfId="6859"/>
    <cellStyle name="Normal 8 2 3 2 4 5 2" xfId="14579"/>
    <cellStyle name="Normal 8 2 3 2 4 6" xfId="8789"/>
    <cellStyle name="Normal 8 2 3 2 5" xfId="1458"/>
    <cellStyle name="Normal 8 2 3 2 5 2" xfId="3391"/>
    <cellStyle name="Normal 8 2 3 2 5 2 2" xfId="11201"/>
    <cellStyle name="Normal 8 2 3 2 5 3" xfId="5411"/>
    <cellStyle name="Normal 8 2 3 2 5 3 2" xfId="13131"/>
    <cellStyle name="Normal 8 2 3 2 5 4" xfId="7341"/>
    <cellStyle name="Normal 8 2 3 2 5 4 2" xfId="15061"/>
    <cellStyle name="Normal 8 2 3 2 5 5" xfId="9271"/>
    <cellStyle name="Normal 8 2 3 2 6" xfId="2427"/>
    <cellStyle name="Normal 8 2 3 2 6 2" xfId="10237"/>
    <cellStyle name="Normal 8 2 3 2 7" xfId="4447"/>
    <cellStyle name="Normal 8 2 3 2 7 2" xfId="12167"/>
    <cellStyle name="Normal 8 2 3 2 8" xfId="6377"/>
    <cellStyle name="Normal 8 2 3 2 8 2" xfId="14097"/>
    <cellStyle name="Normal 8 2 3 2 9" xfId="8307"/>
    <cellStyle name="Normal 8 2 3 3" xfId="484"/>
    <cellStyle name="Normal 8 2 3 3 2" xfId="1032"/>
    <cellStyle name="Normal 8 2 3 3 2 2" xfId="2020"/>
    <cellStyle name="Normal 8 2 3 3 2 2 2" xfId="3953"/>
    <cellStyle name="Normal 8 2 3 3 2 2 2 2" xfId="11763"/>
    <cellStyle name="Normal 8 2 3 3 2 2 3" xfId="5973"/>
    <cellStyle name="Normal 8 2 3 3 2 2 3 2" xfId="13693"/>
    <cellStyle name="Normal 8 2 3 3 2 2 4" xfId="7903"/>
    <cellStyle name="Normal 8 2 3 3 2 2 4 2" xfId="15623"/>
    <cellStyle name="Normal 8 2 3 3 2 2 5" xfId="9833"/>
    <cellStyle name="Normal 8 2 3 3 2 3" xfId="2989"/>
    <cellStyle name="Normal 8 2 3 3 2 3 2" xfId="10799"/>
    <cellStyle name="Normal 8 2 3 3 2 4" xfId="5009"/>
    <cellStyle name="Normal 8 2 3 3 2 4 2" xfId="12729"/>
    <cellStyle name="Normal 8 2 3 3 2 5" xfId="6939"/>
    <cellStyle name="Normal 8 2 3 3 2 5 2" xfId="14659"/>
    <cellStyle name="Normal 8 2 3 3 2 6" xfId="8869"/>
    <cellStyle name="Normal 8 2 3 3 3" xfId="1538"/>
    <cellStyle name="Normal 8 2 3 3 3 2" xfId="3471"/>
    <cellStyle name="Normal 8 2 3 3 3 2 2" xfId="11281"/>
    <cellStyle name="Normal 8 2 3 3 3 3" xfId="5491"/>
    <cellStyle name="Normal 8 2 3 3 3 3 2" xfId="13211"/>
    <cellStyle name="Normal 8 2 3 3 3 4" xfId="7421"/>
    <cellStyle name="Normal 8 2 3 3 3 4 2" xfId="15141"/>
    <cellStyle name="Normal 8 2 3 3 3 5" xfId="9351"/>
    <cellStyle name="Normal 8 2 3 3 4" xfId="2507"/>
    <cellStyle name="Normal 8 2 3 3 4 2" xfId="10317"/>
    <cellStyle name="Normal 8 2 3 3 5" xfId="4527"/>
    <cellStyle name="Normal 8 2 3 3 5 2" xfId="12247"/>
    <cellStyle name="Normal 8 2 3 3 6" xfId="6457"/>
    <cellStyle name="Normal 8 2 3 3 6 2" xfId="14177"/>
    <cellStyle name="Normal 8 2 3 3 7" xfId="8387"/>
    <cellStyle name="Normal 8 2 3 4" xfId="646"/>
    <cellStyle name="Normal 8 2 3 4 2" xfId="1193"/>
    <cellStyle name="Normal 8 2 3 4 2 2" xfId="2180"/>
    <cellStyle name="Normal 8 2 3 4 2 2 2" xfId="4113"/>
    <cellStyle name="Normal 8 2 3 4 2 2 2 2" xfId="11923"/>
    <cellStyle name="Normal 8 2 3 4 2 2 3" xfId="6133"/>
    <cellStyle name="Normal 8 2 3 4 2 2 3 2" xfId="13853"/>
    <cellStyle name="Normal 8 2 3 4 2 2 4" xfId="8063"/>
    <cellStyle name="Normal 8 2 3 4 2 2 4 2" xfId="15783"/>
    <cellStyle name="Normal 8 2 3 4 2 2 5" xfId="9993"/>
    <cellStyle name="Normal 8 2 3 4 2 3" xfId="3150"/>
    <cellStyle name="Normal 8 2 3 4 2 3 2" xfId="10960"/>
    <cellStyle name="Normal 8 2 3 4 2 4" xfId="5170"/>
    <cellStyle name="Normal 8 2 3 4 2 4 2" xfId="12890"/>
    <cellStyle name="Normal 8 2 3 4 2 5" xfId="7100"/>
    <cellStyle name="Normal 8 2 3 4 2 5 2" xfId="14820"/>
    <cellStyle name="Normal 8 2 3 4 2 6" xfId="9030"/>
    <cellStyle name="Normal 8 2 3 4 3" xfId="1699"/>
    <cellStyle name="Normal 8 2 3 4 3 2" xfId="3632"/>
    <cellStyle name="Normal 8 2 3 4 3 2 2" xfId="11442"/>
    <cellStyle name="Normal 8 2 3 4 3 3" xfId="5652"/>
    <cellStyle name="Normal 8 2 3 4 3 3 2" xfId="13372"/>
    <cellStyle name="Normal 8 2 3 4 3 4" xfId="7582"/>
    <cellStyle name="Normal 8 2 3 4 3 4 2" xfId="15302"/>
    <cellStyle name="Normal 8 2 3 4 3 5" xfId="9512"/>
    <cellStyle name="Normal 8 2 3 4 4" xfId="2668"/>
    <cellStyle name="Normal 8 2 3 4 4 2" xfId="10478"/>
    <cellStyle name="Normal 8 2 3 4 5" xfId="4688"/>
    <cellStyle name="Normal 8 2 3 4 5 2" xfId="12408"/>
    <cellStyle name="Normal 8 2 3 4 6" xfId="6618"/>
    <cellStyle name="Normal 8 2 3 4 6 2" xfId="14338"/>
    <cellStyle name="Normal 8 2 3 4 7" xfId="8548"/>
    <cellStyle name="Normal 8 2 3 5" xfId="872"/>
    <cellStyle name="Normal 8 2 3 5 2" xfId="1860"/>
    <cellStyle name="Normal 8 2 3 5 2 2" xfId="3793"/>
    <cellStyle name="Normal 8 2 3 5 2 2 2" xfId="11603"/>
    <cellStyle name="Normal 8 2 3 5 2 3" xfId="5813"/>
    <cellStyle name="Normal 8 2 3 5 2 3 2" xfId="13533"/>
    <cellStyle name="Normal 8 2 3 5 2 4" xfId="7743"/>
    <cellStyle name="Normal 8 2 3 5 2 4 2" xfId="15463"/>
    <cellStyle name="Normal 8 2 3 5 2 5" xfId="9673"/>
    <cellStyle name="Normal 8 2 3 5 3" xfId="2829"/>
    <cellStyle name="Normal 8 2 3 5 3 2" xfId="10639"/>
    <cellStyle name="Normal 8 2 3 5 4" xfId="4849"/>
    <cellStyle name="Normal 8 2 3 5 4 2" xfId="12569"/>
    <cellStyle name="Normal 8 2 3 5 5" xfId="6779"/>
    <cellStyle name="Normal 8 2 3 5 5 2" xfId="14499"/>
    <cellStyle name="Normal 8 2 3 5 6" xfId="8709"/>
    <cellStyle name="Normal 8 2 3 6" xfId="1378"/>
    <cellStyle name="Normal 8 2 3 6 2" xfId="3311"/>
    <cellStyle name="Normal 8 2 3 6 2 2" xfId="11121"/>
    <cellStyle name="Normal 8 2 3 6 3" xfId="5331"/>
    <cellStyle name="Normal 8 2 3 6 3 2" xfId="13051"/>
    <cellStyle name="Normal 8 2 3 6 4" xfId="7261"/>
    <cellStyle name="Normal 8 2 3 6 4 2" xfId="14981"/>
    <cellStyle name="Normal 8 2 3 6 5" xfId="9191"/>
    <cellStyle name="Normal 8 2 3 7" xfId="2347"/>
    <cellStyle name="Normal 8 2 3 7 2" xfId="10157"/>
    <cellStyle name="Normal 8 2 3 8" xfId="4367"/>
    <cellStyle name="Normal 8 2 3 8 2" xfId="12087"/>
    <cellStyle name="Normal 8 2 3 9" xfId="6297"/>
    <cellStyle name="Normal 8 2 3 9 2" xfId="14017"/>
    <cellStyle name="Normal 8 2 4" xfId="364"/>
    <cellStyle name="Normal 8 2 4 2" xfId="524"/>
    <cellStyle name="Normal 8 2 4 2 2" xfId="1072"/>
    <cellStyle name="Normal 8 2 4 2 2 2" xfId="2060"/>
    <cellStyle name="Normal 8 2 4 2 2 2 2" xfId="3993"/>
    <cellStyle name="Normal 8 2 4 2 2 2 2 2" xfId="11803"/>
    <cellStyle name="Normal 8 2 4 2 2 2 3" xfId="6013"/>
    <cellStyle name="Normal 8 2 4 2 2 2 3 2" xfId="13733"/>
    <cellStyle name="Normal 8 2 4 2 2 2 4" xfId="7943"/>
    <cellStyle name="Normal 8 2 4 2 2 2 4 2" xfId="15663"/>
    <cellStyle name="Normal 8 2 4 2 2 2 5" xfId="9873"/>
    <cellStyle name="Normal 8 2 4 2 2 3" xfId="3029"/>
    <cellStyle name="Normal 8 2 4 2 2 3 2" xfId="10839"/>
    <cellStyle name="Normal 8 2 4 2 2 4" xfId="5049"/>
    <cellStyle name="Normal 8 2 4 2 2 4 2" xfId="12769"/>
    <cellStyle name="Normal 8 2 4 2 2 5" xfId="6979"/>
    <cellStyle name="Normal 8 2 4 2 2 5 2" xfId="14699"/>
    <cellStyle name="Normal 8 2 4 2 2 6" xfId="8909"/>
    <cellStyle name="Normal 8 2 4 2 3" xfId="1578"/>
    <cellStyle name="Normal 8 2 4 2 3 2" xfId="3511"/>
    <cellStyle name="Normal 8 2 4 2 3 2 2" xfId="11321"/>
    <cellStyle name="Normal 8 2 4 2 3 3" xfId="5531"/>
    <cellStyle name="Normal 8 2 4 2 3 3 2" xfId="13251"/>
    <cellStyle name="Normal 8 2 4 2 3 4" xfId="7461"/>
    <cellStyle name="Normal 8 2 4 2 3 4 2" xfId="15181"/>
    <cellStyle name="Normal 8 2 4 2 3 5" xfId="9391"/>
    <cellStyle name="Normal 8 2 4 2 4" xfId="2547"/>
    <cellStyle name="Normal 8 2 4 2 4 2" xfId="10357"/>
    <cellStyle name="Normal 8 2 4 2 5" xfId="4567"/>
    <cellStyle name="Normal 8 2 4 2 5 2" xfId="12287"/>
    <cellStyle name="Normal 8 2 4 2 6" xfId="6497"/>
    <cellStyle name="Normal 8 2 4 2 6 2" xfId="14217"/>
    <cellStyle name="Normal 8 2 4 2 7" xfId="8427"/>
    <cellStyle name="Normal 8 2 4 3" xfId="686"/>
    <cellStyle name="Normal 8 2 4 3 2" xfId="1233"/>
    <cellStyle name="Normal 8 2 4 3 2 2" xfId="2220"/>
    <cellStyle name="Normal 8 2 4 3 2 2 2" xfId="4153"/>
    <cellStyle name="Normal 8 2 4 3 2 2 2 2" xfId="11963"/>
    <cellStyle name="Normal 8 2 4 3 2 2 3" xfId="6173"/>
    <cellStyle name="Normal 8 2 4 3 2 2 3 2" xfId="13893"/>
    <cellStyle name="Normal 8 2 4 3 2 2 4" xfId="8103"/>
    <cellStyle name="Normal 8 2 4 3 2 2 4 2" xfId="15823"/>
    <cellStyle name="Normal 8 2 4 3 2 2 5" xfId="10033"/>
    <cellStyle name="Normal 8 2 4 3 2 3" xfId="3190"/>
    <cellStyle name="Normal 8 2 4 3 2 3 2" xfId="11000"/>
    <cellStyle name="Normal 8 2 4 3 2 4" xfId="5210"/>
    <cellStyle name="Normal 8 2 4 3 2 4 2" xfId="12930"/>
    <cellStyle name="Normal 8 2 4 3 2 5" xfId="7140"/>
    <cellStyle name="Normal 8 2 4 3 2 5 2" xfId="14860"/>
    <cellStyle name="Normal 8 2 4 3 2 6" xfId="9070"/>
    <cellStyle name="Normal 8 2 4 3 3" xfId="1739"/>
    <cellStyle name="Normal 8 2 4 3 3 2" xfId="3672"/>
    <cellStyle name="Normal 8 2 4 3 3 2 2" xfId="11482"/>
    <cellStyle name="Normal 8 2 4 3 3 3" xfId="5692"/>
    <cellStyle name="Normal 8 2 4 3 3 3 2" xfId="13412"/>
    <cellStyle name="Normal 8 2 4 3 3 4" xfId="7622"/>
    <cellStyle name="Normal 8 2 4 3 3 4 2" xfId="15342"/>
    <cellStyle name="Normal 8 2 4 3 3 5" xfId="9552"/>
    <cellStyle name="Normal 8 2 4 3 4" xfId="2708"/>
    <cellStyle name="Normal 8 2 4 3 4 2" xfId="10518"/>
    <cellStyle name="Normal 8 2 4 3 5" xfId="4728"/>
    <cellStyle name="Normal 8 2 4 3 5 2" xfId="12448"/>
    <cellStyle name="Normal 8 2 4 3 6" xfId="6658"/>
    <cellStyle name="Normal 8 2 4 3 6 2" xfId="14378"/>
    <cellStyle name="Normal 8 2 4 3 7" xfId="8588"/>
    <cellStyle name="Normal 8 2 4 4" xfId="912"/>
    <cellStyle name="Normal 8 2 4 4 2" xfId="1900"/>
    <cellStyle name="Normal 8 2 4 4 2 2" xfId="3833"/>
    <cellStyle name="Normal 8 2 4 4 2 2 2" xfId="11643"/>
    <cellStyle name="Normal 8 2 4 4 2 3" xfId="5853"/>
    <cellStyle name="Normal 8 2 4 4 2 3 2" xfId="13573"/>
    <cellStyle name="Normal 8 2 4 4 2 4" xfId="7783"/>
    <cellStyle name="Normal 8 2 4 4 2 4 2" xfId="15503"/>
    <cellStyle name="Normal 8 2 4 4 2 5" xfId="9713"/>
    <cellStyle name="Normal 8 2 4 4 3" xfId="2869"/>
    <cellStyle name="Normal 8 2 4 4 3 2" xfId="10679"/>
    <cellStyle name="Normal 8 2 4 4 4" xfId="4889"/>
    <cellStyle name="Normal 8 2 4 4 4 2" xfId="12609"/>
    <cellStyle name="Normal 8 2 4 4 5" xfId="6819"/>
    <cellStyle name="Normal 8 2 4 4 5 2" xfId="14539"/>
    <cellStyle name="Normal 8 2 4 4 6" xfId="8749"/>
    <cellStyle name="Normal 8 2 4 5" xfId="1418"/>
    <cellStyle name="Normal 8 2 4 5 2" xfId="3351"/>
    <cellStyle name="Normal 8 2 4 5 2 2" xfId="11161"/>
    <cellStyle name="Normal 8 2 4 5 3" xfId="5371"/>
    <cellStyle name="Normal 8 2 4 5 3 2" xfId="13091"/>
    <cellStyle name="Normal 8 2 4 5 4" xfId="7301"/>
    <cellStyle name="Normal 8 2 4 5 4 2" xfId="15021"/>
    <cellStyle name="Normal 8 2 4 5 5" xfId="9231"/>
    <cellStyle name="Normal 8 2 4 6" xfId="2387"/>
    <cellStyle name="Normal 8 2 4 6 2" xfId="10197"/>
    <cellStyle name="Normal 8 2 4 7" xfId="4407"/>
    <cellStyle name="Normal 8 2 4 7 2" xfId="12127"/>
    <cellStyle name="Normal 8 2 4 8" xfId="6337"/>
    <cellStyle name="Normal 8 2 4 8 2" xfId="14057"/>
    <cellStyle name="Normal 8 2 4 9" xfId="8267"/>
    <cellStyle name="Normal 8 2 5" xfId="444"/>
    <cellStyle name="Normal 8 2 5 2" xfId="992"/>
    <cellStyle name="Normal 8 2 5 2 2" xfId="1980"/>
    <cellStyle name="Normal 8 2 5 2 2 2" xfId="3913"/>
    <cellStyle name="Normal 8 2 5 2 2 2 2" xfId="11723"/>
    <cellStyle name="Normal 8 2 5 2 2 3" xfId="5933"/>
    <cellStyle name="Normal 8 2 5 2 2 3 2" xfId="13653"/>
    <cellStyle name="Normal 8 2 5 2 2 4" xfId="7863"/>
    <cellStyle name="Normal 8 2 5 2 2 4 2" xfId="15583"/>
    <cellStyle name="Normal 8 2 5 2 2 5" xfId="9793"/>
    <cellStyle name="Normal 8 2 5 2 3" xfId="2949"/>
    <cellStyle name="Normal 8 2 5 2 3 2" xfId="10759"/>
    <cellStyle name="Normal 8 2 5 2 4" xfId="4969"/>
    <cellStyle name="Normal 8 2 5 2 4 2" xfId="12689"/>
    <cellStyle name="Normal 8 2 5 2 5" xfId="6899"/>
    <cellStyle name="Normal 8 2 5 2 5 2" xfId="14619"/>
    <cellStyle name="Normal 8 2 5 2 6" xfId="8829"/>
    <cellStyle name="Normal 8 2 5 3" xfId="1498"/>
    <cellStyle name="Normal 8 2 5 3 2" xfId="3431"/>
    <cellStyle name="Normal 8 2 5 3 2 2" xfId="11241"/>
    <cellStyle name="Normal 8 2 5 3 3" xfId="5451"/>
    <cellStyle name="Normal 8 2 5 3 3 2" xfId="13171"/>
    <cellStyle name="Normal 8 2 5 3 4" xfId="7381"/>
    <cellStyle name="Normal 8 2 5 3 4 2" xfId="15101"/>
    <cellStyle name="Normal 8 2 5 3 5" xfId="9311"/>
    <cellStyle name="Normal 8 2 5 4" xfId="2467"/>
    <cellStyle name="Normal 8 2 5 4 2" xfId="10277"/>
    <cellStyle name="Normal 8 2 5 5" xfId="4487"/>
    <cellStyle name="Normal 8 2 5 5 2" xfId="12207"/>
    <cellStyle name="Normal 8 2 5 6" xfId="6417"/>
    <cellStyle name="Normal 8 2 5 6 2" xfId="14137"/>
    <cellStyle name="Normal 8 2 5 7" xfId="8347"/>
    <cellStyle name="Normal 8 2 6" xfId="606"/>
    <cellStyle name="Normal 8 2 6 2" xfId="1153"/>
    <cellStyle name="Normal 8 2 6 2 2" xfId="2140"/>
    <cellStyle name="Normal 8 2 6 2 2 2" xfId="4073"/>
    <cellStyle name="Normal 8 2 6 2 2 2 2" xfId="11883"/>
    <cellStyle name="Normal 8 2 6 2 2 3" xfId="6093"/>
    <cellStyle name="Normal 8 2 6 2 2 3 2" xfId="13813"/>
    <cellStyle name="Normal 8 2 6 2 2 4" xfId="8023"/>
    <cellStyle name="Normal 8 2 6 2 2 4 2" xfId="15743"/>
    <cellStyle name="Normal 8 2 6 2 2 5" xfId="9953"/>
    <cellStyle name="Normal 8 2 6 2 3" xfId="3110"/>
    <cellStyle name="Normal 8 2 6 2 3 2" xfId="10920"/>
    <cellStyle name="Normal 8 2 6 2 4" xfId="5130"/>
    <cellStyle name="Normal 8 2 6 2 4 2" xfId="12850"/>
    <cellStyle name="Normal 8 2 6 2 5" xfId="7060"/>
    <cellStyle name="Normal 8 2 6 2 5 2" xfId="14780"/>
    <cellStyle name="Normal 8 2 6 2 6" xfId="8990"/>
    <cellStyle name="Normal 8 2 6 3" xfId="1659"/>
    <cellStyle name="Normal 8 2 6 3 2" xfId="3592"/>
    <cellStyle name="Normal 8 2 6 3 2 2" xfId="11402"/>
    <cellStyle name="Normal 8 2 6 3 3" xfId="5612"/>
    <cellStyle name="Normal 8 2 6 3 3 2" xfId="13332"/>
    <cellStyle name="Normal 8 2 6 3 4" xfId="7542"/>
    <cellStyle name="Normal 8 2 6 3 4 2" xfId="15262"/>
    <cellStyle name="Normal 8 2 6 3 5" xfId="9472"/>
    <cellStyle name="Normal 8 2 6 4" xfId="2628"/>
    <cellStyle name="Normal 8 2 6 4 2" xfId="10438"/>
    <cellStyle name="Normal 8 2 6 5" xfId="4648"/>
    <cellStyle name="Normal 8 2 6 5 2" xfId="12368"/>
    <cellStyle name="Normal 8 2 6 6" xfId="6578"/>
    <cellStyle name="Normal 8 2 6 6 2" xfId="14298"/>
    <cellStyle name="Normal 8 2 6 7" xfId="8508"/>
    <cellStyle name="Normal 8 2 7" xfId="823"/>
    <cellStyle name="Normal 8 2 7 2" xfId="1820"/>
    <cellStyle name="Normal 8 2 7 2 2" xfId="3753"/>
    <cellStyle name="Normal 8 2 7 2 2 2" xfId="11563"/>
    <cellStyle name="Normal 8 2 7 2 3" xfId="5773"/>
    <cellStyle name="Normal 8 2 7 2 3 2" xfId="13493"/>
    <cellStyle name="Normal 8 2 7 2 4" xfId="7703"/>
    <cellStyle name="Normal 8 2 7 2 4 2" xfId="15423"/>
    <cellStyle name="Normal 8 2 7 2 5" xfId="9633"/>
    <cellStyle name="Normal 8 2 7 3" xfId="2789"/>
    <cellStyle name="Normal 8 2 7 3 2" xfId="10599"/>
    <cellStyle name="Normal 8 2 7 4" xfId="4809"/>
    <cellStyle name="Normal 8 2 7 4 2" xfId="12529"/>
    <cellStyle name="Normal 8 2 7 5" xfId="6739"/>
    <cellStyle name="Normal 8 2 7 5 2" xfId="14459"/>
    <cellStyle name="Normal 8 2 7 6" xfId="8669"/>
    <cellStyle name="Normal 8 2 8" xfId="1338"/>
    <cellStyle name="Normal 8 2 8 2" xfId="3271"/>
    <cellStyle name="Normal 8 2 8 2 2" xfId="11081"/>
    <cellStyle name="Normal 8 2 8 3" xfId="5291"/>
    <cellStyle name="Normal 8 2 8 3 2" xfId="13011"/>
    <cellStyle name="Normal 8 2 8 4" xfId="7221"/>
    <cellStyle name="Normal 8 2 8 4 2" xfId="14941"/>
    <cellStyle name="Normal 8 2 8 5" xfId="9151"/>
    <cellStyle name="Normal 8 2 9" xfId="2307"/>
    <cellStyle name="Normal 8 2 9 2" xfId="10117"/>
    <cellStyle name="Normal 8 3" xfId="249"/>
    <cellStyle name="Normal 8 3 10" xfId="6267"/>
    <cellStyle name="Normal 8 3 10 2" xfId="13987"/>
    <cellStyle name="Normal 8 3 11" xfId="8197"/>
    <cellStyle name="Normal 8 3 2" xfId="334"/>
    <cellStyle name="Normal 8 3 2 10" xfId="8237"/>
    <cellStyle name="Normal 8 3 2 2" xfId="414"/>
    <cellStyle name="Normal 8 3 2 2 2" xfId="574"/>
    <cellStyle name="Normal 8 3 2 2 2 2" xfId="1122"/>
    <cellStyle name="Normal 8 3 2 2 2 2 2" xfId="2110"/>
    <cellStyle name="Normal 8 3 2 2 2 2 2 2" xfId="4043"/>
    <cellStyle name="Normal 8 3 2 2 2 2 2 2 2" xfId="11853"/>
    <cellStyle name="Normal 8 3 2 2 2 2 2 3" xfId="6063"/>
    <cellStyle name="Normal 8 3 2 2 2 2 2 3 2" xfId="13783"/>
    <cellStyle name="Normal 8 3 2 2 2 2 2 4" xfId="7993"/>
    <cellStyle name="Normal 8 3 2 2 2 2 2 4 2" xfId="15713"/>
    <cellStyle name="Normal 8 3 2 2 2 2 2 5" xfId="9923"/>
    <cellStyle name="Normal 8 3 2 2 2 2 3" xfId="3079"/>
    <cellStyle name="Normal 8 3 2 2 2 2 3 2" xfId="10889"/>
    <cellStyle name="Normal 8 3 2 2 2 2 4" xfId="5099"/>
    <cellStyle name="Normal 8 3 2 2 2 2 4 2" xfId="12819"/>
    <cellStyle name="Normal 8 3 2 2 2 2 5" xfId="7029"/>
    <cellStyle name="Normal 8 3 2 2 2 2 5 2" xfId="14749"/>
    <cellStyle name="Normal 8 3 2 2 2 2 6" xfId="8959"/>
    <cellStyle name="Normal 8 3 2 2 2 3" xfId="1628"/>
    <cellStyle name="Normal 8 3 2 2 2 3 2" xfId="3561"/>
    <cellStyle name="Normal 8 3 2 2 2 3 2 2" xfId="11371"/>
    <cellStyle name="Normal 8 3 2 2 2 3 3" xfId="5581"/>
    <cellStyle name="Normal 8 3 2 2 2 3 3 2" xfId="13301"/>
    <cellStyle name="Normal 8 3 2 2 2 3 4" xfId="7511"/>
    <cellStyle name="Normal 8 3 2 2 2 3 4 2" xfId="15231"/>
    <cellStyle name="Normal 8 3 2 2 2 3 5" xfId="9441"/>
    <cellStyle name="Normal 8 3 2 2 2 4" xfId="2597"/>
    <cellStyle name="Normal 8 3 2 2 2 4 2" xfId="10407"/>
    <cellStyle name="Normal 8 3 2 2 2 5" xfId="4617"/>
    <cellStyle name="Normal 8 3 2 2 2 5 2" xfId="12337"/>
    <cellStyle name="Normal 8 3 2 2 2 6" xfId="6547"/>
    <cellStyle name="Normal 8 3 2 2 2 6 2" xfId="14267"/>
    <cellStyle name="Normal 8 3 2 2 2 7" xfId="8477"/>
    <cellStyle name="Normal 8 3 2 2 3" xfId="736"/>
    <cellStyle name="Normal 8 3 2 2 3 2" xfId="1283"/>
    <cellStyle name="Normal 8 3 2 2 3 2 2" xfId="2270"/>
    <cellStyle name="Normal 8 3 2 2 3 2 2 2" xfId="4203"/>
    <cellStyle name="Normal 8 3 2 2 3 2 2 2 2" xfId="12013"/>
    <cellStyle name="Normal 8 3 2 2 3 2 2 3" xfId="6223"/>
    <cellStyle name="Normal 8 3 2 2 3 2 2 3 2" xfId="13943"/>
    <cellStyle name="Normal 8 3 2 2 3 2 2 4" xfId="8153"/>
    <cellStyle name="Normal 8 3 2 2 3 2 2 4 2" xfId="15873"/>
    <cellStyle name="Normal 8 3 2 2 3 2 2 5" xfId="10083"/>
    <cellStyle name="Normal 8 3 2 2 3 2 3" xfId="3240"/>
    <cellStyle name="Normal 8 3 2 2 3 2 3 2" xfId="11050"/>
    <cellStyle name="Normal 8 3 2 2 3 2 4" xfId="5260"/>
    <cellStyle name="Normal 8 3 2 2 3 2 4 2" xfId="12980"/>
    <cellStyle name="Normal 8 3 2 2 3 2 5" xfId="7190"/>
    <cellStyle name="Normal 8 3 2 2 3 2 5 2" xfId="14910"/>
    <cellStyle name="Normal 8 3 2 2 3 2 6" xfId="9120"/>
    <cellStyle name="Normal 8 3 2 2 3 3" xfId="1789"/>
    <cellStyle name="Normal 8 3 2 2 3 3 2" xfId="3722"/>
    <cellStyle name="Normal 8 3 2 2 3 3 2 2" xfId="11532"/>
    <cellStyle name="Normal 8 3 2 2 3 3 3" xfId="5742"/>
    <cellStyle name="Normal 8 3 2 2 3 3 3 2" xfId="13462"/>
    <cellStyle name="Normal 8 3 2 2 3 3 4" xfId="7672"/>
    <cellStyle name="Normal 8 3 2 2 3 3 4 2" xfId="15392"/>
    <cellStyle name="Normal 8 3 2 2 3 3 5" xfId="9602"/>
    <cellStyle name="Normal 8 3 2 2 3 4" xfId="2758"/>
    <cellStyle name="Normal 8 3 2 2 3 4 2" xfId="10568"/>
    <cellStyle name="Normal 8 3 2 2 3 5" xfId="4778"/>
    <cellStyle name="Normal 8 3 2 2 3 5 2" xfId="12498"/>
    <cellStyle name="Normal 8 3 2 2 3 6" xfId="6708"/>
    <cellStyle name="Normal 8 3 2 2 3 6 2" xfId="14428"/>
    <cellStyle name="Normal 8 3 2 2 3 7" xfId="8638"/>
    <cellStyle name="Normal 8 3 2 2 4" xfId="962"/>
    <cellStyle name="Normal 8 3 2 2 4 2" xfId="1950"/>
    <cellStyle name="Normal 8 3 2 2 4 2 2" xfId="3883"/>
    <cellStyle name="Normal 8 3 2 2 4 2 2 2" xfId="11693"/>
    <cellStyle name="Normal 8 3 2 2 4 2 3" xfId="5903"/>
    <cellStyle name="Normal 8 3 2 2 4 2 3 2" xfId="13623"/>
    <cellStyle name="Normal 8 3 2 2 4 2 4" xfId="7833"/>
    <cellStyle name="Normal 8 3 2 2 4 2 4 2" xfId="15553"/>
    <cellStyle name="Normal 8 3 2 2 4 2 5" xfId="9763"/>
    <cellStyle name="Normal 8 3 2 2 4 3" xfId="2919"/>
    <cellStyle name="Normal 8 3 2 2 4 3 2" xfId="10729"/>
    <cellStyle name="Normal 8 3 2 2 4 4" xfId="4939"/>
    <cellStyle name="Normal 8 3 2 2 4 4 2" xfId="12659"/>
    <cellStyle name="Normal 8 3 2 2 4 5" xfId="6869"/>
    <cellStyle name="Normal 8 3 2 2 4 5 2" xfId="14589"/>
    <cellStyle name="Normal 8 3 2 2 4 6" xfId="8799"/>
    <cellStyle name="Normal 8 3 2 2 5" xfId="1468"/>
    <cellStyle name="Normal 8 3 2 2 5 2" xfId="3401"/>
    <cellStyle name="Normal 8 3 2 2 5 2 2" xfId="11211"/>
    <cellStyle name="Normal 8 3 2 2 5 3" xfId="5421"/>
    <cellStyle name="Normal 8 3 2 2 5 3 2" xfId="13141"/>
    <cellStyle name="Normal 8 3 2 2 5 4" xfId="7351"/>
    <cellStyle name="Normal 8 3 2 2 5 4 2" xfId="15071"/>
    <cellStyle name="Normal 8 3 2 2 5 5" xfId="9281"/>
    <cellStyle name="Normal 8 3 2 2 6" xfId="2437"/>
    <cellStyle name="Normal 8 3 2 2 6 2" xfId="10247"/>
    <cellStyle name="Normal 8 3 2 2 7" xfId="4457"/>
    <cellStyle name="Normal 8 3 2 2 7 2" xfId="12177"/>
    <cellStyle name="Normal 8 3 2 2 8" xfId="6387"/>
    <cellStyle name="Normal 8 3 2 2 8 2" xfId="14107"/>
    <cellStyle name="Normal 8 3 2 2 9" xfId="8317"/>
    <cellStyle name="Normal 8 3 2 3" xfId="494"/>
    <cellStyle name="Normal 8 3 2 3 2" xfId="1042"/>
    <cellStyle name="Normal 8 3 2 3 2 2" xfId="2030"/>
    <cellStyle name="Normal 8 3 2 3 2 2 2" xfId="3963"/>
    <cellStyle name="Normal 8 3 2 3 2 2 2 2" xfId="11773"/>
    <cellStyle name="Normal 8 3 2 3 2 2 3" xfId="5983"/>
    <cellStyle name="Normal 8 3 2 3 2 2 3 2" xfId="13703"/>
    <cellStyle name="Normal 8 3 2 3 2 2 4" xfId="7913"/>
    <cellStyle name="Normal 8 3 2 3 2 2 4 2" xfId="15633"/>
    <cellStyle name="Normal 8 3 2 3 2 2 5" xfId="9843"/>
    <cellStyle name="Normal 8 3 2 3 2 3" xfId="2999"/>
    <cellStyle name="Normal 8 3 2 3 2 3 2" xfId="10809"/>
    <cellStyle name="Normal 8 3 2 3 2 4" xfId="5019"/>
    <cellStyle name="Normal 8 3 2 3 2 4 2" xfId="12739"/>
    <cellStyle name="Normal 8 3 2 3 2 5" xfId="6949"/>
    <cellStyle name="Normal 8 3 2 3 2 5 2" xfId="14669"/>
    <cellStyle name="Normal 8 3 2 3 2 6" xfId="8879"/>
    <cellStyle name="Normal 8 3 2 3 3" xfId="1548"/>
    <cellStyle name="Normal 8 3 2 3 3 2" xfId="3481"/>
    <cellStyle name="Normal 8 3 2 3 3 2 2" xfId="11291"/>
    <cellStyle name="Normal 8 3 2 3 3 3" xfId="5501"/>
    <cellStyle name="Normal 8 3 2 3 3 3 2" xfId="13221"/>
    <cellStyle name="Normal 8 3 2 3 3 4" xfId="7431"/>
    <cellStyle name="Normal 8 3 2 3 3 4 2" xfId="15151"/>
    <cellStyle name="Normal 8 3 2 3 3 5" xfId="9361"/>
    <cellStyle name="Normal 8 3 2 3 4" xfId="2517"/>
    <cellStyle name="Normal 8 3 2 3 4 2" xfId="10327"/>
    <cellStyle name="Normal 8 3 2 3 5" xfId="4537"/>
    <cellStyle name="Normal 8 3 2 3 5 2" xfId="12257"/>
    <cellStyle name="Normal 8 3 2 3 6" xfId="6467"/>
    <cellStyle name="Normal 8 3 2 3 6 2" xfId="14187"/>
    <cellStyle name="Normal 8 3 2 3 7" xfId="8397"/>
    <cellStyle name="Normal 8 3 2 4" xfId="656"/>
    <cellStyle name="Normal 8 3 2 4 2" xfId="1203"/>
    <cellStyle name="Normal 8 3 2 4 2 2" xfId="2190"/>
    <cellStyle name="Normal 8 3 2 4 2 2 2" xfId="4123"/>
    <cellStyle name="Normal 8 3 2 4 2 2 2 2" xfId="11933"/>
    <cellStyle name="Normal 8 3 2 4 2 2 3" xfId="6143"/>
    <cellStyle name="Normal 8 3 2 4 2 2 3 2" xfId="13863"/>
    <cellStyle name="Normal 8 3 2 4 2 2 4" xfId="8073"/>
    <cellStyle name="Normal 8 3 2 4 2 2 4 2" xfId="15793"/>
    <cellStyle name="Normal 8 3 2 4 2 2 5" xfId="10003"/>
    <cellStyle name="Normal 8 3 2 4 2 3" xfId="3160"/>
    <cellStyle name="Normal 8 3 2 4 2 3 2" xfId="10970"/>
    <cellStyle name="Normal 8 3 2 4 2 4" xfId="5180"/>
    <cellStyle name="Normal 8 3 2 4 2 4 2" xfId="12900"/>
    <cellStyle name="Normal 8 3 2 4 2 5" xfId="7110"/>
    <cellStyle name="Normal 8 3 2 4 2 5 2" xfId="14830"/>
    <cellStyle name="Normal 8 3 2 4 2 6" xfId="9040"/>
    <cellStyle name="Normal 8 3 2 4 3" xfId="1709"/>
    <cellStyle name="Normal 8 3 2 4 3 2" xfId="3642"/>
    <cellStyle name="Normal 8 3 2 4 3 2 2" xfId="11452"/>
    <cellStyle name="Normal 8 3 2 4 3 3" xfId="5662"/>
    <cellStyle name="Normal 8 3 2 4 3 3 2" xfId="13382"/>
    <cellStyle name="Normal 8 3 2 4 3 4" xfId="7592"/>
    <cellStyle name="Normal 8 3 2 4 3 4 2" xfId="15312"/>
    <cellStyle name="Normal 8 3 2 4 3 5" xfId="9522"/>
    <cellStyle name="Normal 8 3 2 4 4" xfId="2678"/>
    <cellStyle name="Normal 8 3 2 4 4 2" xfId="10488"/>
    <cellStyle name="Normal 8 3 2 4 5" xfId="4698"/>
    <cellStyle name="Normal 8 3 2 4 5 2" xfId="12418"/>
    <cellStyle name="Normal 8 3 2 4 6" xfId="6628"/>
    <cellStyle name="Normal 8 3 2 4 6 2" xfId="14348"/>
    <cellStyle name="Normal 8 3 2 4 7" xfId="8558"/>
    <cellStyle name="Normal 8 3 2 5" xfId="882"/>
    <cellStyle name="Normal 8 3 2 5 2" xfId="1870"/>
    <cellStyle name="Normal 8 3 2 5 2 2" xfId="3803"/>
    <cellStyle name="Normal 8 3 2 5 2 2 2" xfId="11613"/>
    <cellStyle name="Normal 8 3 2 5 2 3" xfId="5823"/>
    <cellStyle name="Normal 8 3 2 5 2 3 2" xfId="13543"/>
    <cellStyle name="Normal 8 3 2 5 2 4" xfId="7753"/>
    <cellStyle name="Normal 8 3 2 5 2 4 2" xfId="15473"/>
    <cellStyle name="Normal 8 3 2 5 2 5" xfId="9683"/>
    <cellStyle name="Normal 8 3 2 5 3" xfId="2839"/>
    <cellStyle name="Normal 8 3 2 5 3 2" xfId="10649"/>
    <cellStyle name="Normal 8 3 2 5 4" xfId="4859"/>
    <cellStyle name="Normal 8 3 2 5 4 2" xfId="12579"/>
    <cellStyle name="Normal 8 3 2 5 5" xfId="6789"/>
    <cellStyle name="Normal 8 3 2 5 5 2" xfId="14509"/>
    <cellStyle name="Normal 8 3 2 5 6" xfId="8719"/>
    <cellStyle name="Normal 8 3 2 6" xfId="1388"/>
    <cellStyle name="Normal 8 3 2 6 2" xfId="3321"/>
    <cellStyle name="Normal 8 3 2 6 2 2" xfId="11131"/>
    <cellStyle name="Normal 8 3 2 6 3" xfId="5341"/>
    <cellStyle name="Normal 8 3 2 6 3 2" xfId="13061"/>
    <cellStyle name="Normal 8 3 2 6 4" xfId="7271"/>
    <cellStyle name="Normal 8 3 2 6 4 2" xfId="14991"/>
    <cellStyle name="Normal 8 3 2 6 5" xfId="9201"/>
    <cellStyle name="Normal 8 3 2 7" xfId="2357"/>
    <cellStyle name="Normal 8 3 2 7 2" xfId="10167"/>
    <cellStyle name="Normal 8 3 2 8" xfId="4377"/>
    <cellStyle name="Normal 8 3 2 8 2" xfId="12097"/>
    <cellStyle name="Normal 8 3 2 9" xfId="6307"/>
    <cellStyle name="Normal 8 3 2 9 2" xfId="14027"/>
    <cellStyle name="Normal 8 3 3" xfId="374"/>
    <cellStyle name="Normal 8 3 3 2" xfId="534"/>
    <cellStyle name="Normal 8 3 3 2 2" xfId="1082"/>
    <cellStyle name="Normal 8 3 3 2 2 2" xfId="2070"/>
    <cellStyle name="Normal 8 3 3 2 2 2 2" xfId="4003"/>
    <cellStyle name="Normal 8 3 3 2 2 2 2 2" xfId="11813"/>
    <cellStyle name="Normal 8 3 3 2 2 2 3" xfId="6023"/>
    <cellStyle name="Normal 8 3 3 2 2 2 3 2" xfId="13743"/>
    <cellStyle name="Normal 8 3 3 2 2 2 4" xfId="7953"/>
    <cellStyle name="Normal 8 3 3 2 2 2 4 2" xfId="15673"/>
    <cellStyle name="Normal 8 3 3 2 2 2 5" xfId="9883"/>
    <cellStyle name="Normal 8 3 3 2 2 3" xfId="3039"/>
    <cellStyle name="Normal 8 3 3 2 2 3 2" xfId="10849"/>
    <cellStyle name="Normal 8 3 3 2 2 4" xfId="5059"/>
    <cellStyle name="Normal 8 3 3 2 2 4 2" xfId="12779"/>
    <cellStyle name="Normal 8 3 3 2 2 5" xfId="6989"/>
    <cellStyle name="Normal 8 3 3 2 2 5 2" xfId="14709"/>
    <cellStyle name="Normal 8 3 3 2 2 6" xfId="8919"/>
    <cellStyle name="Normal 8 3 3 2 3" xfId="1588"/>
    <cellStyle name="Normal 8 3 3 2 3 2" xfId="3521"/>
    <cellStyle name="Normal 8 3 3 2 3 2 2" xfId="11331"/>
    <cellStyle name="Normal 8 3 3 2 3 3" xfId="5541"/>
    <cellStyle name="Normal 8 3 3 2 3 3 2" xfId="13261"/>
    <cellStyle name="Normal 8 3 3 2 3 4" xfId="7471"/>
    <cellStyle name="Normal 8 3 3 2 3 4 2" xfId="15191"/>
    <cellStyle name="Normal 8 3 3 2 3 5" xfId="9401"/>
    <cellStyle name="Normal 8 3 3 2 4" xfId="2557"/>
    <cellStyle name="Normal 8 3 3 2 4 2" xfId="10367"/>
    <cellStyle name="Normal 8 3 3 2 5" xfId="4577"/>
    <cellStyle name="Normal 8 3 3 2 5 2" xfId="12297"/>
    <cellStyle name="Normal 8 3 3 2 6" xfId="6507"/>
    <cellStyle name="Normal 8 3 3 2 6 2" xfId="14227"/>
    <cellStyle name="Normal 8 3 3 2 7" xfId="8437"/>
    <cellStyle name="Normal 8 3 3 3" xfId="696"/>
    <cellStyle name="Normal 8 3 3 3 2" xfId="1243"/>
    <cellStyle name="Normal 8 3 3 3 2 2" xfId="2230"/>
    <cellStyle name="Normal 8 3 3 3 2 2 2" xfId="4163"/>
    <cellStyle name="Normal 8 3 3 3 2 2 2 2" xfId="11973"/>
    <cellStyle name="Normal 8 3 3 3 2 2 3" xfId="6183"/>
    <cellStyle name="Normal 8 3 3 3 2 2 3 2" xfId="13903"/>
    <cellStyle name="Normal 8 3 3 3 2 2 4" xfId="8113"/>
    <cellStyle name="Normal 8 3 3 3 2 2 4 2" xfId="15833"/>
    <cellStyle name="Normal 8 3 3 3 2 2 5" xfId="10043"/>
    <cellStyle name="Normal 8 3 3 3 2 3" xfId="3200"/>
    <cellStyle name="Normal 8 3 3 3 2 3 2" xfId="11010"/>
    <cellStyle name="Normal 8 3 3 3 2 4" xfId="5220"/>
    <cellStyle name="Normal 8 3 3 3 2 4 2" xfId="12940"/>
    <cellStyle name="Normal 8 3 3 3 2 5" xfId="7150"/>
    <cellStyle name="Normal 8 3 3 3 2 5 2" xfId="14870"/>
    <cellStyle name="Normal 8 3 3 3 2 6" xfId="9080"/>
    <cellStyle name="Normal 8 3 3 3 3" xfId="1749"/>
    <cellStyle name="Normal 8 3 3 3 3 2" xfId="3682"/>
    <cellStyle name="Normal 8 3 3 3 3 2 2" xfId="11492"/>
    <cellStyle name="Normal 8 3 3 3 3 3" xfId="5702"/>
    <cellStyle name="Normal 8 3 3 3 3 3 2" xfId="13422"/>
    <cellStyle name="Normal 8 3 3 3 3 4" xfId="7632"/>
    <cellStyle name="Normal 8 3 3 3 3 4 2" xfId="15352"/>
    <cellStyle name="Normal 8 3 3 3 3 5" xfId="9562"/>
    <cellStyle name="Normal 8 3 3 3 4" xfId="2718"/>
    <cellStyle name="Normal 8 3 3 3 4 2" xfId="10528"/>
    <cellStyle name="Normal 8 3 3 3 5" xfId="4738"/>
    <cellStyle name="Normal 8 3 3 3 5 2" xfId="12458"/>
    <cellStyle name="Normal 8 3 3 3 6" xfId="6668"/>
    <cellStyle name="Normal 8 3 3 3 6 2" xfId="14388"/>
    <cellStyle name="Normal 8 3 3 3 7" xfId="8598"/>
    <cellStyle name="Normal 8 3 3 4" xfId="922"/>
    <cellStyle name="Normal 8 3 3 4 2" xfId="1910"/>
    <cellStyle name="Normal 8 3 3 4 2 2" xfId="3843"/>
    <cellStyle name="Normal 8 3 3 4 2 2 2" xfId="11653"/>
    <cellStyle name="Normal 8 3 3 4 2 3" xfId="5863"/>
    <cellStyle name="Normal 8 3 3 4 2 3 2" xfId="13583"/>
    <cellStyle name="Normal 8 3 3 4 2 4" xfId="7793"/>
    <cellStyle name="Normal 8 3 3 4 2 4 2" xfId="15513"/>
    <cellStyle name="Normal 8 3 3 4 2 5" xfId="9723"/>
    <cellStyle name="Normal 8 3 3 4 3" xfId="2879"/>
    <cellStyle name="Normal 8 3 3 4 3 2" xfId="10689"/>
    <cellStyle name="Normal 8 3 3 4 4" xfId="4899"/>
    <cellStyle name="Normal 8 3 3 4 4 2" xfId="12619"/>
    <cellStyle name="Normal 8 3 3 4 5" xfId="6829"/>
    <cellStyle name="Normal 8 3 3 4 5 2" xfId="14549"/>
    <cellStyle name="Normal 8 3 3 4 6" xfId="8759"/>
    <cellStyle name="Normal 8 3 3 5" xfId="1428"/>
    <cellStyle name="Normal 8 3 3 5 2" xfId="3361"/>
    <cellStyle name="Normal 8 3 3 5 2 2" xfId="11171"/>
    <cellStyle name="Normal 8 3 3 5 3" xfId="5381"/>
    <cellStyle name="Normal 8 3 3 5 3 2" xfId="13101"/>
    <cellStyle name="Normal 8 3 3 5 4" xfId="7311"/>
    <cellStyle name="Normal 8 3 3 5 4 2" xfId="15031"/>
    <cellStyle name="Normal 8 3 3 5 5" xfId="9241"/>
    <cellStyle name="Normal 8 3 3 6" xfId="2397"/>
    <cellStyle name="Normal 8 3 3 6 2" xfId="10207"/>
    <cellStyle name="Normal 8 3 3 7" xfId="4417"/>
    <cellStyle name="Normal 8 3 3 7 2" xfId="12137"/>
    <cellStyle name="Normal 8 3 3 8" xfId="6347"/>
    <cellStyle name="Normal 8 3 3 8 2" xfId="14067"/>
    <cellStyle name="Normal 8 3 3 9" xfId="8277"/>
    <cellStyle name="Normal 8 3 4" xfId="454"/>
    <cellStyle name="Normal 8 3 4 2" xfId="1002"/>
    <cellStyle name="Normal 8 3 4 2 2" xfId="1990"/>
    <cellStyle name="Normal 8 3 4 2 2 2" xfId="3923"/>
    <cellStyle name="Normal 8 3 4 2 2 2 2" xfId="11733"/>
    <cellStyle name="Normal 8 3 4 2 2 3" xfId="5943"/>
    <cellStyle name="Normal 8 3 4 2 2 3 2" xfId="13663"/>
    <cellStyle name="Normal 8 3 4 2 2 4" xfId="7873"/>
    <cellStyle name="Normal 8 3 4 2 2 4 2" xfId="15593"/>
    <cellStyle name="Normal 8 3 4 2 2 5" xfId="9803"/>
    <cellStyle name="Normal 8 3 4 2 3" xfId="2959"/>
    <cellStyle name="Normal 8 3 4 2 3 2" xfId="10769"/>
    <cellStyle name="Normal 8 3 4 2 4" xfId="4979"/>
    <cellStyle name="Normal 8 3 4 2 4 2" xfId="12699"/>
    <cellStyle name="Normal 8 3 4 2 5" xfId="6909"/>
    <cellStyle name="Normal 8 3 4 2 5 2" xfId="14629"/>
    <cellStyle name="Normal 8 3 4 2 6" xfId="8839"/>
    <cellStyle name="Normal 8 3 4 3" xfId="1508"/>
    <cellStyle name="Normal 8 3 4 3 2" xfId="3441"/>
    <cellStyle name="Normal 8 3 4 3 2 2" xfId="11251"/>
    <cellStyle name="Normal 8 3 4 3 3" xfId="5461"/>
    <cellStyle name="Normal 8 3 4 3 3 2" xfId="13181"/>
    <cellStyle name="Normal 8 3 4 3 4" xfId="7391"/>
    <cellStyle name="Normal 8 3 4 3 4 2" xfId="15111"/>
    <cellStyle name="Normal 8 3 4 3 5" xfId="9321"/>
    <cellStyle name="Normal 8 3 4 4" xfId="2477"/>
    <cellStyle name="Normal 8 3 4 4 2" xfId="10287"/>
    <cellStyle name="Normal 8 3 4 5" xfId="4497"/>
    <cellStyle name="Normal 8 3 4 5 2" xfId="12217"/>
    <cellStyle name="Normal 8 3 4 6" xfId="6427"/>
    <cellStyle name="Normal 8 3 4 6 2" xfId="14147"/>
    <cellStyle name="Normal 8 3 4 7" xfId="8357"/>
    <cellStyle name="Normal 8 3 5" xfId="616"/>
    <cellStyle name="Normal 8 3 5 2" xfId="1163"/>
    <cellStyle name="Normal 8 3 5 2 2" xfId="2150"/>
    <cellStyle name="Normal 8 3 5 2 2 2" xfId="4083"/>
    <cellStyle name="Normal 8 3 5 2 2 2 2" xfId="11893"/>
    <cellStyle name="Normal 8 3 5 2 2 3" xfId="6103"/>
    <cellStyle name="Normal 8 3 5 2 2 3 2" xfId="13823"/>
    <cellStyle name="Normal 8 3 5 2 2 4" xfId="8033"/>
    <cellStyle name="Normal 8 3 5 2 2 4 2" xfId="15753"/>
    <cellStyle name="Normal 8 3 5 2 2 5" xfId="9963"/>
    <cellStyle name="Normal 8 3 5 2 3" xfId="3120"/>
    <cellStyle name="Normal 8 3 5 2 3 2" xfId="10930"/>
    <cellStyle name="Normal 8 3 5 2 4" xfId="5140"/>
    <cellStyle name="Normal 8 3 5 2 4 2" xfId="12860"/>
    <cellStyle name="Normal 8 3 5 2 5" xfId="7070"/>
    <cellStyle name="Normal 8 3 5 2 5 2" xfId="14790"/>
    <cellStyle name="Normal 8 3 5 2 6" xfId="9000"/>
    <cellStyle name="Normal 8 3 5 3" xfId="1669"/>
    <cellStyle name="Normal 8 3 5 3 2" xfId="3602"/>
    <cellStyle name="Normal 8 3 5 3 2 2" xfId="11412"/>
    <cellStyle name="Normal 8 3 5 3 3" xfId="5622"/>
    <cellStyle name="Normal 8 3 5 3 3 2" xfId="13342"/>
    <cellStyle name="Normal 8 3 5 3 4" xfId="7552"/>
    <cellStyle name="Normal 8 3 5 3 4 2" xfId="15272"/>
    <cellStyle name="Normal 8 3 5 3 5" xfId="9482"/>
    <cellStyle name="Normal 8 3 5 4" xfId="2638"/>
    <cellStyle name="Normal 8 3 5 4 2" xfId="10448"/>
    <cellStyle name="Normal 8 3 5 5" xfId="4658"/>
    <cellStyle name="Normal 8 3 5 5 2" xfId="12378"/>
    <cellStyle name="Normal 8 3 5 6" xfId="6588"/>
    <cellStyle name="Normal 8 3 5 6 2" xfId="14308"/>
    <cellStyle name="Normal 8 3 5 7" xfId="8518"/>
    <cellStyle name="Normal 8 3 6" xfId="834"/>
    <cellStyle name="Normal 8 3 6 2" xfId="1830"/>
    <cellStyle name="Normal 8 3 6 2 2" xfId="3763"/>
    <cellStyle name="Normal 8 3 6 2 2 2" xfId="11573"/>
    <cellStyle name="Normal 8 3 6 2 3" xfId="5783"/>
    <cellStyle name="Normal 8 3 6 2 3 2" xfId="13503"/>
    <cellStyle name="Normal 8 3 6 2 4" xfId="7713"/>
    <cellStyle name="Normal 8 3 6 2 4 2" xfId="15433"/>
    <cellStyle name="Normal 8 3 6 2 5" xfId="9643"/>
    <cellStyle name="Normal 8 3 6 3" xfId="2799"/>
    <cellStyle name="Normal 8 3 6 3 2" xfId="10609"/>
    <cellStyle name="Normal 8 3 6 4" xfId="4819"/>
    <cellStyle name="Normal 8 3 6 4 2" xfId="12539"/>
    <cellStyle name="Normal 8 3 6 5" xfId="6749"/>
    <cellStyle name="Normal 8 3 6 5 2" xfId="14469"/>
    <cellStyle name="Normal 8 3 6 6" xfId="8679"/>
    <cellStyle name="Normal 8 3 7" xfId="1348"/>
    <cellStyle name="Normal 8 3 7 2" xfId="3281"/>
    <cellStyle name="Normal 8 3 7 2 2" xfId="11091"/>
    <cellStyle name="Normal 8 3 7 3" xfId="5301"/>
    <cellStyle name="Normal 8 3 7 3 2" xfId="13021"/>
    <cellStyle name="Normal 8 3 7 4" xfId="7231"/>
    <cellStyle name="Normal 8 3 7 4 2" xfId="14951"/>
    <cellStyle name="Normal 8 3 7 5" xfId="9161"/>
    <cellStyle name="Normal 8 3 8" xfId="2317"/>
    <cellStyle name="Normal 8 3 8 2" xfId="10127"/>
    <cellStyle name="Normal 8 3 9" xfId="4337"/>
    <cellStyle name="Normal 8 3 9 2" xfId="12057"/>
    <cellStyle name="Normal 8 4" xfId="314"/>
    <cellStyle name="Normal 8 4 10" xfId="8217"/>
    <cellStyle name="Normal 8 4 2" xfId="394"/>
    <cellStyle name="Normal 8 4 2 2" xfId="554"/>
    <cellStyle name="Normal 8 4 2 2 2" xfId="1102"/>
    <cellStyle name="Normal 8 4 2 2 2 2" xfId="2090"/>
    <cellStyle name="Normal 8 4 2 2 2 2 2" xfId="4023"/>
    <cellStyle name="Normal 8 4 2 2 2 2 2 2" xfId="11833"/>
    <cellStyle name="Normal 8 4 2 2 2 2 3" xfId="6043"/>
    <cellStyle name="Normal 8 4 2 2 2 2 3 2" xfId="13763"/>
    <cellStyle name="Normal 8 4 2 2 2 2 4" xfId="7973"/>
    <cellStyle name="Normal 8 4 2 2 2 2 4 2" xfId="15693"/>
    <cellStyle name="Normal 8 4 2 2 2 2 5" xfId="9903"/>
    <cellStyle name="Normal 8 4 2 2 2 3" xfId="3059"/>
    <cellStyle name="Normal 8 4 2 2 2 3 2" xfId="10869"/>
    <cellStyle name="Normal 8 4 2 2 2 4" xfId="5079"/>
    <cellStyle name="Normal 8 4 2 2 2 4 2" xfId="12799"/>
    <cellStyle name="Normal 8 4 2 2 2 5" xfId="7009"/>
    <cellStyle name="Normal 8 4 2 2 2 5 2" xfId="14729"/>
    <cellStyle name="Normal 8 4 2 2 2 6" xfId="8939"/>
    <cellStyle name="Normal 8 4 2 2 3" xfId="1608"/>
    <cellStyle name="Normal 8 4 2 2 3 2" xfId="3541"/>
    <cellStyle name="Normal 8 4 2 2 3 2 2" xfId="11351"/>
    <cellStyle name="Normal 8 4 2 2 3 3" xfId="5561"/>
    <cellStyle name="Normal 8 4 2 2 3 3 2" xfId="13281"/>
    <cellStyle name="Normal 8 4 2 2 3 4" xfId="7491"/>
    <cellStyle name="Normal 8 4 2 2 3 4 2" xfId="15211"/>
    <cellStyle name="Normal 8 4 2 2 3 5" xfId="9421"/>
    <cellStyle name="Normal 8 4 2 2 4" xfId="2577"/>
    <cellStyle name="Normal 8 4 2 2 4 2" xfId="10387"/>
    <cellStyle name="Normal 8 4 2 2 5" xfId="4597"/>
    <cellStyle name="Normal 8 4 2 2 5 2" xfId="12317"/>
    <cellStyle name="Normal 8 4 2 2 6" xfId="6527"/>
    <cellStyle name="Normal 8 4 2 2 6 2" xfId="14247"/>
    <cellStyle name="Normal 8 4 2 2 7" xfId="8457"/>
    <cellStyle name="Normal 8 4 2 3" xfId="716"/>
    <cellStyle name="Normal 8 4 2 3 2" xfId="1263"/>
    <cellStyle name="Normal 8 4 2 3 2 2" xfId="2250"/>
    <cellStyle name="Normal 8 4 2 3 2 2 2" xfId="4183"/>
    <cellStyle name="Normal 8 4 2 3 2 2 2 2" xfId="11993"/>
    <cellStyle name="Normal 8 4 2 3 2 2 3" xfId="6203"/>
    <cellStyle name="Normal 8 4 2 3 2 2 3 2" xfId="13923"/>
    <cellStyle name="Normal 8 4 2 3 2 2 4" xfId="8133"/>
    <cellStyle name="Normal 8 4 2 3 2 2 4 2" xfId="15853"/>
    <cellStyle name="Normal 8 4 2 3 2 2 5" xfId="10063"/>
    <cellStyle name="Normal 8 4 2 3 2 3" xfId="3220"/>
    <cellStyle name="Normal 8 4 2 3 2 3 2" xfId="11030"/>
    <cellStyle name="Normal 8 4 2 3 2 4" xfId="5240"/>
    <cellStyle name="Normal 8 4 2 3 2 4 2" xfId="12960"/>
    <cellStyle name="Normal 8 4 2 3 2 5" xfId="7170"/>
    <cellStyle name="Normal 8 4 2 3 2 5 2" xfId="14890"/>
    <cellStyle name="Normal 8 4 2 3 2 6" xfId="9100"/>
    <cellStyle name="Normal 8 4 2 3 3" xfId="1769"/>
    <cellStyle name="Normal 8 4 2 3 3 2" xfId="3702"/>
    <cellStyle name="Normal 8 4 2 3 3 2 2" xfId="11512"/>
    <cellStyle name="Normal 8 4 2 3 3 3" xfId="5722"/>
    <cellStyle name="Normal 8 4 2 3 3 3 2" xfId="13442"/>
    <cellStyle name="Normal 8 4 2 3 3 4" xfId="7652"/>
    <cellStyle name="Normal 8 4 2 3 3 4 2" xfId="15372"/>
    <cellStyle name="Normal 8 4 2 3 3 5" xfId="9582"/>
    <cellStyle name="Normal 8 4 2 3 4" xfId="2738"/>
    <cellStyle name="Normal 8 4 2 3 4 2" xfId="10548"/>
    <cellStyle name="Normal 8 4 2 3 5" xfId="4758"/>
    <cellStyle name="Normal 8 4 2 3 5 2" xfId="12478"/>
    <cellStyle name="Normal 8 4 2 3 6" xfId="6688"/>
    <cellStyle name="Normal 8 4 2 3 6 2" xfId="14408"/>
    <cellStyle name="Normal 8 4 2 3 7" xfId="8618"/>
    <cellStyle name="Normal 8 4 2 4" xfId="942"/>
    <cellStyle name="Normal 8 4 2 4 2" xfId="1930"/>
    <cellStyle name="Normal 8 4 2 4 2 2" xfId="3863"/>
    <cellStyle name="Normal 8 4 2 4 2 2 2" xfId="11673"/>
    <cellStyle name="Normal 8 4 2 4 2 3" xfId="5883"/>
    <cellStyle name="Normal 8 4 2 4 2 3 2" xfId="13603"/>
    <cellStyle name="Normal 8 4 2 4 2 4" xfId="7813"/>
    <cellStyle name="Normal 8 4 2 4 2 4 2" xfId="15533"/>
    <cellStyle name="Normal 8 4 2 4 2 5" xfId="9743"/>
    <cellStyle name="Normal 8 4 2 4 3" xfId="2899"/>
    <cellStyle name="Normal 8 4 2 4 3 2" xfId="10709"/>
    <cellStyle name="Normal 8 4 2 4 4" xfId="4919"/>
    <cellStyle name="Normal 8 4 2 4 4 2" xfId="12639"/>
    <cellStyle name="Normal 8 4 2 4 5" xfId="6849"/>
    <cellStyle name="Normal 8 4 2 4 5 2" xfId="14569"/>
    <cellStyle name="Normal 8 4 2 4 6" xfId="8779"/>
    <cellStyle name="Normal 8 4 2 5" xfId="1448"/>
    <cellStyle name="Normal 8 4 2 5 2" xfId="3381"/>
    <cellStyle name="Normal 8 4 2 5 2 2" xfId="11191"/>
    <cellStyle name="Normal 8 4 2 5 3" xfId="5401"/>
    <cellStyle name="Normal 8 4 2 5 3 2" xfId="13121"/>
    <cellStyle name="Normal 8 4 2 5 4" xfId="7331"/>
    <cellStyle name="Normal 8 4 2 5 4 2" xfId="15051"/>
    <cellStyle name="Normal 8 4 2 5 5" xfId="9261"/>
    <cellStyle name="Normal 8 4 2 6" xfId="2417"/>
    <cellStyle name="Normal 8 4 2 6 2" xfId="10227"/>
    <cellStyle name="Normal 8 4 2 7" xfId="4437"/>
    <cellStyle name="Normal 8 4 2 7 2" xfId="12157"/>
    <cellStyle name="Normal 8 4 2 8" xfId="6367"/>
    <cellStyle name="Normal 8 4 2 8 2" xfId="14087"/>
    <cellStyle name="Normal 8 4 2 9" xfId="8297"/>
    <cellStyle name="Normal 8 4 3" xfId="474"/>
    <cellStyle name="Normal 8 4 3 2" xfId="1022"/>
    <cellStyle name="Normal 8 4 3 2 2" xfId="2010"/>
    <cellStyle name="Normal 8 4 3 2 2 2" xfId="3943"/>
    <cellStyle name="Normal 8 4 3 2 2 2 2" xfId="11753"/>
    <cellStyle name="Normal 8 4 3 2 2 3" xfId="5963"/>
    <cellStyle name="Normal 8 4 3 2 2 3 2" xfId="13683"/>
    <cellStyle name="Normal 8 4 3 2 2 4" xfId="7893"/>
    <cellStyle name="Normal 8 4 3 2 2 4 2" xfId="15613"/>
    <cellStyle name="Normal 8 4 3 2 2 5" xfId="9823"/>
    <cellStyle name="Normal 8 4 3 2 3" xfId="2979"/>
    <cellStyle name="Normal 8 4 3 2 3 2" xfId="10789"/>
    <cellStyle name="Normal 8 4 3 2 4" xfId="4999"/>
    <cellStyle name="Normal 8 4 3 2 4 2" xfId="12719"/>
    <cellStyle name="Normal 8 4 3 2 5" xfId="6929"/>
    <cellStyle name="Normal 8 4 3 2 5 2" xfId="14649"/>
    <cellStyle name="Normal 8 4 3 2 6" xfId="8859"/>
    <cellStyle name="Normal 8 4 3 3" xfId="1528"/>
    <cellStyle name="Normal 8 4 3 3 2" xfId="3461"/>
    <cellStyle name="Normal 8 4 3 3 2 2" xfId="11271"/>
    <cellStyle name="Normal 8 4 3 3 3" xfId="5481"/>
    <cellStyle name="Normal 8 4 3 3 3 2" xfId="13201"/>
    <cellStyle name="Normal 8 4 3 3 4" xfId="7411"/>
    <cellStyle name="Normal 8 4 3 3 4 2" xfId="15131"/>
    <cellStyle name="Normal 8 4 3 3 5" xfId="9341"/>
    <cellStyle name="Normal 8 4 3 4" xfId="2497"/>
    <cellStyle name="Normal 8 4 3 4 2" xfId="10307"/>
    <cellStyle name="Normal 8 4 3 5" xfId="4517"/>
    <cellStyle name="Normal 8 4 3 5 2" xfId="12237"/>
    <cellStyle name="Normal 8 4 3 6" xfId="6447"/>
    <cellStyle name="Normal 8 4 3 6 2" xfId="14167"/>
    <cellStyle name="Normal 8 4 3 7" xfId="8377"/>
    <cellStyle name="Normal 8 4 4" xfId="636"/>
    <cellStyle name="Normal 8 4 4 2" xfId="1183"/>
    <cellStyle name="Normal 8 4 4 2 2" xfId="2170"/>
    <cellStyle name="Normal 8 4 4 2 2 2" xfId="4103"/>
    <cellStyle name="Normal 8 4 4 2 2 2 2" xfId="11913"/>
    <cellStyle name="Normal 8 4 4 2 2 3" xfId="6123"/>
    <cellStyle name="Normal 8 4 4 2 2 3 2" xfId="13843"/>
    <cellStyle name="Normal 8 4 4 2 2 4" xfId="8053"/>
    <cellStyle name="Normal 8 4 4 2 2 4 2" xfId="15773"/>
    <cellStyle name="Normal 8 4 4 2 2 5" xfId="9983"/>
    <cellStyle name="Normal 8 4 4 2 3" xfId="3140"/>
    <cellStyle name="Normal 8 4 4 2 3 2" xfId="10950"/>
    <cellStyle name="Normal 8 4 4 2 4" xfId="5160"/>
    <cellStyle name="Normal 8 4 4 2 4 2" xfId="12880"/>
    <cellStyle name="Normal 8 4 4 2 5" xfId="7090"/>
    <cellStyle name="Normal 8 4 4 2 5 2" xfId="14810"/>
    <cellStyle name="Normal 8 4 4 2 6" xfId="9020"/>
    <cellStyle name="Normal 8 4 4 3" xfId="1689"/>
    <cellStyle name="Normal 8 4 4 3 2" xfId="3622"/>
    <cellStyle name="Normal 8 4 4 3 2 2" xfId="11432"/>
    <cellStyle name="Normal 8 4 4 3 3" xfId="5642"/>
    <cellStyle name="Normal 8 4 4 3 3 2" xfId="13362"/>
    <cellStyle name="Normal 8 4 4 3 4" xfId="7572"/>
    <cellStyle name="Normal 8 4 4 3 4 2" xfId="15292"/>
    <cellStyle name="Normal 8 4 4 3 5" xfId="9502"/>
    <cellStyle name="Normal 8 4 4 4" xfId="2658"/>
    <cellStyle name="Normal 8 4 4 4 2" xfId="10468"/>
    <cellStyle name="Normal 8 4 4 5" xfId="4678"/>
    <cellStyle name="Normal 8 4 4 5 2" xfId="12398"/>
    <cellStyle name="Normal 8 4 4 6" xfId="6608"/>
    <cellStyle name="Normal 8 4 4 6 2" xfId="14328"/>
    <cellStyle name="Normal 8 4 4 7" xfId="8538"/>
    <cellStyle name="Normal 8 4 5" xfId="862"/>
    <cellStyle name="Normal 8 4 5 2" xfId="1850"/>
    <cellStyle name="Normal 8 4 5 2 2" xfId="3783"/>
    <cellStyle name="Normal 8 4 5 2 2 2" xfId="11593"/>
    <cellStyle name="Normal 8 4 5 2 3" xfId="5803"/>
    <cellStyle name="Normal 8 4 5 2 3 2" xfId="13523"/>
    <cellStyle name="Normal 8 4 5 2 4" xfId="7733"/>
    <cellStyle name="Normal 8 4 5 2 4 2" xfId="15453"/>
    <cellStyle name="Normal 8 4 5 2 5" xfId="9663"/>
    <cellStyle name="Normal 8 4 5 3" xfId="2819"/>
    <cellStyle name="Normal 8 4 5 3 2" xfId="10629"/>
    <cellStyle name="Normal 8 4 5 4" xfId="4839"/>
    <cellStyle name="Normal 8 4 5 4 2" xfId="12559"/>
    <cellStyle name="Normal 8 4 5 5" xfId="6769"/>
    <cellStyle name="Normal 8 4 5 5 2" xfId="14489"/>
    <cellStyle name="Normal 8 4 5 6" xfId="8699"/>
    <cellStyle name="Normal 8 4 6" xfId="1368"/>
    <cellStyle name="Normal 8 4 6 2" xfId="3301"/>
    <cellStyle name="Normal 8 4 6 2 2" xfId="11111"/>
    <cellStyle name="Normal 8 4 6 3" xfId="5321"/>
    <cellStyle name="Normal 8 4 6 3 2" xfId="13041"/>
    <cellStyle name="Normal 8 4 6 4" xfId="7251"/>
    <cellStyle name="Normal 8 4 6 4 2" xfId="14971"/>
    <cellStyle name="Normal 8 4 6 5" xfId="9181"/>
    <cellStyle name="Normal 8 4 7" xfId="2337"/>
    <cellStyle name="Normal 8 4 7 2" xfId="10147"/>
    <cellStyle name="Normal 8 4 8" xfId="4357"/>
    <cellStyle name="Normal 8 4 8 2" xfId="12077"/>
    <cellStyle name="Normal 8 4 9" xfId="6287"/>
    <cellStyle name="Normal 8 4 9 2" xfId="14007"/>
    <cellStyle name="Normal 8 5" xfId="354"/>
    <cellStyle name="Normal 8 5 2" xfId="514"/>
    <cellStyle name="Normal 8 5 2 2" xfId="1062"/>
    <cellStyle name="Normal 8 5 2 2 2" xfId="2050"/>
    <cellStyle name="Normal 8 5 2 2 2 2" xfId="3983"/>
    <cellStyle name="Normal 8 5 2 2 2 2 2" xfId="11793"/>
    <cellStyle name="Normal 8 5 2 2 2 3" xfId="6003"/>
    <cellStyle name="Normal 8 5 2 2 2 3 2" xfId="13723"/>
    <cellStyle name="Normal 8 5 2 2 2 4" xfId="7933"/>
    <cellStyle name="Normal 8 5 2 2 2 4 2" xfId="15653"/>
    <cellStyle name="Normal 8 5 2 2 2 5" xfId="9863"/>
    <cellStyle name="Normal 8 5 2 2 3" xfId="3019"/>
    <cellStyle name="Normal 8 5 2 2 3 2" xfId="10829"/>
    <cellStyle name="Normal 8 5 2 2 4" xfId="5039"/>
    <cellStyle name="Normal 8 5 2 2 4 2" xfId="12759"/>
    <cellStyle name="Normal 8 5 2 2 5" xfId="6969"/>
    <cellStyle name="Normal 8 5 2 2 5 2" xfId="14689"/>
    <cellStyle name="Normal 8 5 2 2 6" xfId="8899"/>
    <cellStyle name="Normal 8 5 2 3" xfId="1568"/>
    <cellStyle name="Normal 8 5 2 3 2" xfId="3501"/>
    <cellStyle name="Normal 8 5 2 3 2 2" xfId="11311"/>
    <cellStyle name="Normal 8 5 2 3 3" xfId="5521"/>
    <cellStyle name="Normal 8 5 2 3 3 2" xfId="13241"/>
    <cellStyle name="Normal 8 5 2 3 4" xfId="7451"/>
    <cellStyle name="Normal 8 5 2 3 4 2" xfId="15171"/>
    <cellStyle name="Normal 8 5 2 3 5" xfId="9381"/>
    <cellStyle name="Normal 8 5 2 4" xfId="2537"/>
    <cellStyle name="Normal 8 5 2 4 2" xfId="10347"/>
    <cellStyle name="Normal 8 5 2 5" xfId="4557"/>
    <cellStyle name="Normal 8 5 2 5 2" xfId="12277"/>
    <cellStyle name="Normal 8 5 2 6" xfId="6487"/>
    <cellStyle name="Normal 8 5 2 6 2" xfId="14207"/>
    <cellStyle name="Normal 8 5 2 7" xfId="8417"/>
    <cellStyle name="Normal 8 5 3" xfId="676"/>
    <cellStyle name="Normal 8 5 3 2" xfId="1223"/>
    <cellStyle name="Normal 8 5 3 2 2" xfId="2210"/>
    <cellStyle name="Normal 8 5 3 2 2 2" xfId="4143"/>
    <cellStyle name="Normal 8 5 3 2 2 2 2" xfId="11953"/>
    <cellStyle name="Normal 8 5 3 2 2 3" xfId="6163"/>
    <cellStyle name="Normal 8 5 3 2 2 3 2" xfId="13883"/>
    <cellStyle name="Normal 8 5 3 2 2 4" xfId="8093"/>
    <cellStyle name="Normal 8 5 3 2 2 4 2" xfId="15813"/>
    <cellStyle name="Normal 8 5 3 2 2 5" xfId="10023"/>
    <cellStyle name="Normal 8 5 3 2 3" xfId="3180"/>
    <cellStyle name="Normal 8 5 3 2 3 2" xfId="10990"/>
    <cellStyle name="Normal 8 5 3 2 4" xfId="5200"/>
    <cellStyle name="Normal 8 5 3 2 4 2" xfId="12920"/>
    <cellStyle name="Normal 8 5 3 2 5" xfId="7130"/>
    <cellStyle name="Normal 8 5 3 2 5 2" xfId="14850"/>
    <cellStyle name="Normal 8 5 3 2 6" xfId="9060"/>
    <cellStyle name="Normal 8 5 3 3" xfId="1729"/>
    <cellStyle name="Normal 8 5 3 3 2" xfId="3662"/>
    <cellStyle name="Normal 8 5 3 3 2 2" xfId="11472"/>
    <cellStyle name="Normal 8 5 3 3 3" xfId="5682"/>
    <cellStyle name="Normal 8 5 3 3 3 2" xfId="13402"/>
    <cellStyle name="Normal 8 5 3 3 4" xfId="7612"/>
    <cellStyle name="Normal 8 5 3 3 4 2" xfId="15332"/>
    <cellStyle name="Normal 8 5 3 3 5" xfId="9542"/>
    <cellStyle name="Normal 8 5 3 4" xfId="2698"/>
    <cellStyle name="Normal 8 5 3 4 2" xfId="10508"/>
    <cellStyle name="Normal 8 5 3 5" xfId="4718"/>
    <cellStyle name="Normal 8 5 3 5 2" xfId="12438"/>
    <cellStyle name="Normal 8 5 3 6" xfId="6648"/>
    <cellStyle name="Normal 8 5 3 6 2" xfId="14368"/>
    <cellStyle name="Normal 8 5 3 7" xfId="8578"/>
    <cellStyle name="Normal 8 5 4" xfId="902"/>
    <cellStyle name="Normal 8 5 4 2" xfId="1890"/>
    <cellStyle name="Normal 8 5 4 2 2" xfId="3823"/>
    <cellStyle name="Normal 8 5 4 2 2 2" xfId="11633"/>
    <cellStyle name="Normal 8 5 4 2 3" xfId="5843"/>
    <cellStyle name="Normal 8 5 4 2 3 2" xfId="13563"/>
    <cellStyle name="Normal 8 5 4 2 4" xfId="7773"/>
    <cellStyle name="Normal 8 5 4 2 4 2" xfId="15493"/>
    <cellStyle name="Normal 8 5 4 2 5" xfId="9703"/>
    <cellStyle name="Normal 8 5 4 3" xfId="2859"/>
    <cellStyle name="Normal 8 5 4 3 2" xfId="10669"/>
    <cellStyle name="Normal 8 5 4 4" xfId="4879"/>
    <cellStyle name="Normal 8 5 4 4 2" xfId="12599"/>
    <cellStyle name="Normal 8 5 4 5" xfId="6809"/>
    <cellStyle name="Normal 8 5 4 5 2" xfId="14529"/>
    <cellStyle name="Normal 8 5 4 6" xfId="8739"/>
    <cellStyle name="Normal 8 5 5" xfId="1408"/>
    <cellStyle name="Normal 8 5 5 2" xfId="3341"/>
    <cellStyle name="Normal 8 5 5 2 2" xfId="11151"/>
    <cellStyle name="Normal 8 5 5 3" xfId="5361"/>
    <cellStyle name="Normal 8 5 5 3 2" xfId="13081"/>
    <cellStyle name="Normal 8 5 5 4" xfId="7291"/>
    <cellStyle name="Normal 8 5 5 4 2" xfId="15011"/>
    <cellStyle name="Normal 8 5 5 5" xfId="9221"/>
    <cellStyle name="Normal 8 5 6" xfId="2377"/>
    <cellStyle name="Normal 8 5 6 2" xfId="10187"/>
    <cellStyle name="Normal 8 5 7" xfId="4397"/>
    <cellStyle name="Normal 8 5 7 2" xfId="12117"/>
    <cellStyle name="Normal 8 5 8" xfId="6327"/>
    <cellStyle name="Normal 8 5 8 2" xfId="14047"/>
    <cellStyle name="Normal 8 5 9" xfId="8257"/>
    <cellStyle name="Normal 8 6" xfId="434"/>
    <cellStyle name="Normal 8 6 2" xfId="982"/>
    <cellStyle name="Normal 8 6 2 2" xfId="1970"/>
    <cellStyle name="Normal 8 6 2 2 2" xfId="3903"/>
    <cellStyle name="Normal 8 6 2 2 2 2" xfId="11713"/>
    <cellStyle name="Normal 8 6 2 2 3" xfId="5923"/>
    <cellStyle name="Normal 8 6 2 2 3 2" xfId="13643"/>
    <cellStyle name="Normal 8 6 2 2 4" xfId="7853"/>
    <cellStyle name="Normal 8 6 2 2 4 2" xfId="15573"/>
    <cellStyle name="Normal 8 6 2 2 5" xfId="9783"/>
    <cellStyle name="Normal 8 6 2 3" xfId="2939"/>
    <cellStyle name="Normal 8 6 2 3 2" xfId="10749"/>
    <cellStyle name="Normal 8 6 2 4" xfId="4959"/>
    <cellStyle name="Normal 8 6 2 4 2" xfId="12679"/>
    <cellStyle name="Normal 8 6 2 5" xfId="6889"/>
    <cellStyle name="Normal 8 6 2 5 2" xfId="14609"/>
    <cellStyle name="Normal 8 6 2 6" xfId="8819"/>
    <cellStyle name="Normal 8 6 3" xfId="1488"/>
    <cellStyle name="Normal 8 6 3 2" xfId="3421"/>
    <cellStyle name="Normal 8 6 3 2 2" xfId="11231"/>
    <cellStyle name="Normal 8 6 3 3" xfId="5441"/>
    <cellStyle name="Normal 8 6 3 3 2" xfId="13161"/>
    <cellStyle name="Normal 8 6 3 4" xfId="7371"/>
    <cellStyle name="Normal 8 6 3 4 2" xfId="15091"/>
    <cellStyle name="Normal 8 6 3 5" xfId="9301"/>
    <cellStyle name="Normal 8 6 4" xfId="2457"/>
    <cellStyle name="Normal 8 6 4 2" xfId="10267"/>
    <cellStyle name="Normal 8 6 5" xfId="4477"/>
    <cellStyle name="Normal 8 6 5 2" xfId="12197"/>
    <cellStyle name="Normal 8 6 6" xfId="6407"/>
    <cellStyle name="Normal 8 6 6 2" xfId="14127"/>
    <cellStyle name="Normal 8 6 7" xfId="8337"/>
    <cellStyle name="Normal 8 7" xfId="596"/>
    <cellStyle name="Normal 8 7 2" xfId="1143"/>
    <cellStyle name="Normal 8 7 2 2" xfId="2130"/>
    <cellStyle name="Normal 8 7 2 2 2" xfId="4063"/>
    <cellStyle name="Normal 8 7 2 2 2 2" xfId="11873"/>
    <cellStyle name="Normal 8 7 2 2 3" xfId="6083"/>
    <cellStyle name="Normal 8 7 2 2 3 2" xfId="13803"/>
    <cellStyle name="Normal 8 7 2 2 4" xfId="8013"/>
    <cellStyle name="Normal 8 7 2 2 4 2" xfId="15733"/>
    <cellStyle name="Normal 8 7 2 2 5" xfId="9943"/>
    <cellStyle name="Normal 8 7 2 3" xfId="3100"/>
    <cellStyle name="Normal 8 7 2 3 2" xfId="10910"/>
    <cellStyle name="Normal 8 7 2 4" xfId="5120"/>
    <cellStyle name="Normal 8 7 2 4 2" xfId="12840"/>
    <cellStyle name="Normal 8 7 2 5" xfId="7050"/>
    <cellStyle name="Normal 8 7 2 5 2" xfId="14770"/>
    <cellStyle name="Normal 8 7 2 6" xfId="8980"/>
    <cellStyle name="Normal 8 7 3" xfId="1649"/>
    <cellStyle name="Normal 8 7 3 2" xfId="3582"/>
    <cellStyle name="Normal 8 7 3 2 2" xfId="11392"/>
    <cellStyle name="Normal 8 7 3 3" xfId="5602"/>
    <cellStyle name="Normal 8 7 3 3 2" xfId="13322"/>
    <cellStyle name="Normal 8 7 3 4" xfId="7532"/>
    <cellStyle name="Normal 8 7 3 4 2" xfId="15252"/>
    <cellStyle name="Normal 8 7 3 5" xfId="9462"/>
    <cellStyle name="Normal 8 7 4" xfId="2618"/>
    <cellStyle name="Normal 8 7 4 2" xfId="10428"/>
    <cellStyle name="Normal 8 7 5" xfId="4638"/>
    <cellStyle name="Normal 8 7 5 2" xfId="12358"/>
    <cellStyle name="Normal 8 7 6" xfId="6568"/>
    <cellStyle name="Normal 8 7 6 2" xfId="14288"/>
    <cellStyle name="Normal 8 7 7" xfId="8498"/>
    <cellStyle name="Normal 8 8" xfId="808"/>
    <cellStyle name="Normal 8 8 2" xfId="1810"/>
    <cellStyle name="Normal 8 8 2 2" xfId="3743"/>
    <cellStyle name="Normal 8 8 2 2 2" xfId="11553"/>
    <cellStyle name="Normal 8 8 2 3" xfId="5763"/>
    <cellStyle name="Normal 8 8 2 3 2" xfId="13483"/>
    <cellStyle name="Normal 8 8 2 4" xfId="7693"/>
    <cellStyle name="Normal 8 8 2 4 2" xfId="15413"/>
    <cellStyle name="Normal 8 8 2 5" xfId="9623"/>
    <cellStyle name="Normal 8 8 3" xfId="2779"/>
    <cellStyle name="Normal 8 8 3 2" xfId="10589"/>
    <cellStyle name="Normal 8 8 4" xfId="4799"/>
    <cellStyle name="Normal 8 8 4 2" xfId="12519"/>
    <cellStyle name="Normal 8 8 5" xfId="6729"/>
    <cellStyle name="Normal 8 8 5 2" xfId="14449"/>
    <cellStyle name="Normal 8 8 6" xfId="8659"/>
    <cellStyle name="Normal 8 9" xfId="1328"/>
    <cellStyle name="Normal 8 9 2" xfId="3261"/>
    <cellStyle name="Normal 8 9 2 2" xfId="11071"/>
    <cellStyle name="Normal 8 9 3" xfId="5281"/>
    <cellStyle name="Normal 8 9 3 2" xfId="13001"/>
    <cellStyle name="Normal 8 9 4" xfId="7211"/>
    <cellStyle name="Normal 8 9 4 2" xfId="14931"/>
    <cellStyle name="Normal 8 9 5" xfId="9141"/>
    <cellStyle name="Normal 9" xfId="170"/>
    <cellStyle name="Normal 9 2" xfId="237"/>
    <cellStyle name="Normal 9 2 2" xfId="4230"/>
    <cellStyle name="Normal 9 2 2 2" xfId="4293"/>
    <cellStyle name="Normal 9 2 3" xfId="4280"/>
    <cellStyle name="Normal 9 3" xfId="4226"/>
    <cellStyle name="Normal 9 3 2" xfId="4289"/>
    <cellStyle name="Normal 9 4" xfId="4276"/>
    <cellStyle name="Normal 9 5" xfId="34736"/>
    <cellStyle name="Note" xfId="15" builtinId="10" customBuiltin="1"/>
    <cellStyle name="Note 10" xfId="15927"/>
    <cellStyle name="Note 11" xfId="15928"/>
    <cellStyle name="Note 2" xfId="45"/>
    <cellStyle name="Note 2 2" xfId="217"/>
    <cellStyle name="Note 2 2 2" xfId="15951"/>
    <cellStyle name="Note 2 2 2 10" xfId="21103"/>
    <cellStyle name="Note 2 2 2 10 2" xfId="30783"/>
    <cellStyle name="Note 2 2 2 11" xfId="19979"/>
    <cellStyle name="Note 2 2 2 11 2" xfId="29659"/>
    <cellStyle name="Note 2 2 2 12" xfId="25474"/>
    <cellStyle name="Note 2 2 2 2" xfId="16043"/>
    <cellStyle name="Note 2 2 2 2 10" xfId="25730"/>
    <cellStyle name="Note 2 2 2 2 2" xfId="16295"/>
    <cellStyle name="Note 2 2 2 2 2 2" xfId="16766"/>
    <cellStyle name="Note 2 2 2 2 2 2 2" xfId="17636"/>
    <cellStyle name="Note 2 2 2 2 2 2 2 2" xfId="23196"/>
    <cellStyle name="Note 2 2 2 2 2 2 2 2 2" xfId="32876"/>
    <cellStyle name="Note 2 2 2 2 2 2 2 3" xfId="21320"/>
    <cellStyle name="Note 2 2 2 2 2 2 2 3 2" xfId="31000"/>
    <cellStyle name="Note 2 2 2 2 2 2 2 4" xfId="19254"/>
    <cellStyle name="Note 2 2 2 2 2 2 2 4 2" xfId="28934"/>
    <cellStyle name="Note 2 2 2 2 2 2 2 5" xfId="27118"/>
    <cellStyle name="Note 2 2 2 2 2 2 2 6" xfId="27320"/>
    <cellStyle name="Note 2 2 2 2 2 2 3" xfId="18317"/>
    <cellStyle name="Note 2 2 2 2 2 2 3 2" xfId="23877"/>
    <cellStyle name="Note 2 2 2 2 2 2 3 2 2" xfId="33557"/>
    <cellStyle name="Note 2 2 2 2 2 2 3 3" xfId="24577"/>
    <cellStyle name="Note 2 2 2 2 2 2 3 3 2" xfId="34257"/>
    <cellStyle name="Note 2 2 2 2 2 2 3 4" xfId="24915"/>
    <cellStyle name="Note 2 2 2 2 2 2 3 4 2" xfId="34595"/>
    <cellStyle name="Note 2 2 2 2 2 2 3 5" xfId="28001"/>
    <cellStyle name="Note 2 2 2 2 2 2 4" xfId="22372"/>
    <cellStyle name="Note 2 2 2 2 2 2 4 2" xfId="32052"/>
    <cellStyle name="Note 2 2 2 2 2 2 5" xfId="19569"/>
    <cellStyle name="Note 2 2 2 2 2 2 5 2" xfId="29249"/>
    <cellStyle name="Note 2 2 2 2 2 2 6" xfId="20168"/>
    <cellStyle name="Note 2 2 2 2 2 2 6 2" xfId="29848"/>
    <cellStyle name="Note 2 2 2 2 2 2 7" xfId="26145"/>
    <cellStyle name="Note 2 2 2 2 2 3" xfId="16632"/>
    <cellStyle name="Note 2 2 2 2 2 3 2" xfId="17400"/>
    <cellStyle name="Note 2 2 2 2 2 3 2 2" xfId="22960"/>
    <cellStyle name="Note 2 2 2 2 2 3 2 2 2" xfId="32640"/>
    <cellStyle name="Note 2 2 2 2 2 3 2 3" xfId="18360"/>
    <cellStyle name="Note 2 2 2 2 2 3 2 3 2" xfId="28040"/>
    <cellStyle name="Note 2 2 2 2 2 3 2 4" xfId="19751"/>
    <cellStyle name="Note 2 2 2 2 2 3 2 4 2" xfId="29431"/>
    <cellStyle name="Note 2 2 2 2 2 3 2 5" xfId="26882"/>
    <cellStyle name="Note 2 2 2 2 2 3 2 6" xfId="25141"/>
    <cellStyle name="Note 2 2 2 2 2 3 3" xfId="18081"/>
    <cellStyle name="Note 2 2 2 2 2 3 3 2" xfId="23641"/>
    <cellStyle name="Note 2 2 2 2 2 3 3 2 2" xfId="33321"/>
    <cellStyle name="Note 2 2 2 2 2 3 3 3" xfId="24198"/>
    <cellStyle name="Note 2 2 2 2 2 3 3 3 2" xfId="33878"/>
    <cellStyle name="Note 2 2 2 2 2 3 3 4" xfId="24745"/>
    <cellStyle name="Note 2 2 2 2 2 3 3 4 2" xfId="34425"/>
    <cellStyle name="Note 2 2 2 2 2 3 3 5" xfId="27765"/>
    <cellStyle name="Note 2 2 2 2 2 3 4" xfId="22136"/>
    <cellStyle name="Note 2 2 2 2 2 3 4 2" xfId="31816"/>
    <cellStyle name="Note 2 2 2 2 2 3 5" xfId="24213"/>
    <cellStyle name="Note 2 2 2 2 2 3 5 2" xfId="33893"/>
    <cellStyle name="Note 2 2 2 2 2 3 6" xfId="19567"/>
    <cellStyle name="Note 2 2 2 2 2 3 6 2" xfId="29247"/>
    <cellStyle name="Note 2 2 2 2 2 3 7" xfId="25582"/>
    <cellStyle name="Note 2 2 2 2 2 4" xfId="17022"/>
    <cellStyle name="Note 2 2 2 2 2 4 2" xfId="22575"/>
    <cellStyle name="Note 2 2 2 2 2 4 2 2" xfId="32255"/>
    <cellStyle name="Note 2 2 2 2 2 4 3" xfId="19861"/>
    <cellStyle name="Note 2 2 2 2 2 4 3 2" xfId="29541"/>
    <cellStyle name="Note 2 2 2 2 2 4 4" xfId="19218"/>
    <cellStyle name="Note 2 2 2 2 2 4 4 2" xfId="28898"/>
    <cellStyle name="Note 2 2 2 2 2 4 5" xfId="26557"/>
    <cellStyle name="Note 2 2 2 2 2 4 6" xfId="26089"/>
    <cellStyle name="Note 2 2 2 2 2 5" xfId="17811"/>
    <cellStyle name="Note 2 2 2 2 2 5 2" xfId="23371"/>
    <cellStyle name="Note 2 2 2 2 2 5 2 2" xfId="33051"/>
    <cellStyle name="Note 2 2 2 2 2 5 3" xfId="21493"/>
    <cellStyle name="Note 2 2 2 2 2 5 3 2" xfId="31173"/>
    <cellStyle name="Note 2 2 2 2 2 5 4" xfId="24794"/>
    <cellStyle name="Note 2 2 2 2 2 5 4 2" xfId="34474"/>
    <cellStyle name="Note 2 2 2 2 2 5 5" xfId="27495"/>
    <cellStyle name="Note 2 2 2 2 2 6" xfId="21866"/>
    <cellStyle name="Note 2 2 2 2 2 6 2" xfId="31546"/>
    <cellStyle name="Note 2 2 2 2 2 7" xfId="19108"/>
    <cellStyle name="Note 2 2 2 2 2 7 2" xfId="28788"/>
    <cellStyle name="Note 2 2 2 2 2 8" xfId="18541"/>
    <cellStyle name="Note 2 2 2 2 2 8 2" xfId="28221"/>
    <cellStyle name="Note 2 2 2 2 2 9" xfId="25492"/>
    <cellStyle name="Note 2 2 2 2 3" xfId="16232"/>
    <cellStyle name="Note 2 2 2 2 3 2" xfId="17573"/>
    <cellStyle name="Note 2 2 2 2 3 2 2" xfId="23133"/>
    <cellStyle name="Note 2 2 2 2 3 2 2 2" xfId="32813"/>
    <cellStyle name="Note 2 2 2 2 3 2 3" xfId="18656"/>
    <cellStyle name="Note 2 2 2 2 3 2 3 2" xfId="28336"/>
    <cellStyle name="Note 2 2 2 2 3 2 4" xfId="19992"/>
    <cellStyle name="Note 2 2 2 2 3 2 4 2" xfId="29672"/>
    <cellStyle name="Note 2 2 2 2 3 2 5" xfId="27055"/>
    <cellStyle name="Note 2 2 2 2 3 2 6" xfId="27257"/>
    <cellStyle name="Note 2 2 2 2 3 3" xfId="18254"/>
    <cellStyle name="Note 2 2 2 2 3 3 2" xfId="23814"/>
    <cellStyle name="Note 2 2 2 2 3 3 2 2" xfId="33494"/>
    <cellStyle name="Note 2 2 2 2 3 3 3" xfId="19978"/>
    <cellStyle name="Note 2 2 2 2 3 3 3 2" xfId="29658"/>
    <cellStyle name="Note 2 2 2 2 3 3 4" xfId="24910"/>
    <cellStyle name="Note 2 2 2 2 3 3 4 2" xfId="34590"/>
    <cellStyle name="Note 2 2 2 2 3 3 5" xfId="27938"/>
    <cellStyle name="Note 2 2 2 2 3 4" xfId="22309"/>
    <cellStyle name="Note 2 2 2 2 3 4 2" xfId="31989"/>
    <cellStyle name="Note 2 2 2 2 3 5" xfId="19438"/>
    <cellStyle name="Note 2 2 2 2 3 5 2" xfId="29118"/>
    <cellStyle name="Note 2 2 2 2 3 6" xfId="18533"/>
    <cellStyle name="Note 2 2 2 2 3 6 2" xfId="28213"/>
    <cellStyle name="Note 2 2 2 2 3 7" xfId="26134"/>
    <cellStyle name="Note 2 2 2 2 4" xfId="16569"/>
    <cellStyle name="Note 2 2 2 2 4 2" xfId="17337"/>
    <cellStyle name="Note 2 2 2 2 4 2 2" xfId="22897"/>
    <cellStyle name="Note 2 2 2 2 4 2 2 2" xfId="32577"/>
    <cellStyle name="Note 2 2 2 2 4 2 3" xfId="21271"/>
    <cellStyle name="Note 2 2 2 2 4 2 3 2" xfId="30951"/>
    <cellStyle name="Note 2 2 2 2 4 2 4" xfId="19865"/>
    <cellStyle name="Note 2 2 2 2 4 2 4 2" xfId="29545"/>
    <cellStyle name="Note 2 2 2 2 4 2 5" xfId="26819"/>
    <cellStyle name="Note 2 2 2 2 4 2 6" xfId="25150"/>
    <cellStyle name="Note 2 2 2 2 4 3" xfId="18018"/>
    <cellStyle name="Note 2 2 2 2 4 3 2" xfId="23578"/>
    <cellStyle name="Note 2 2 2 2 4 3 2 2" xfId="33258"/>
    <cellStyle name="Note 2 2 2 2 4 3 3" xfId="20863"/>
    <cellStyle name="Note 2 2 2 2 4 3 3 2" xfId="30543"/>
    <cellStyle name="Note 2 2 2 2 4 3 4" xfId="21608"/>
    <cellStyle name="Note 2 2 2 2 4 3 4 2" xfId="31288"/>
    <cellStyle name="Note 2 2 2 2 4 3 5" xfId="27702"/>
    <cellStyle name="Note 2 2 2 2 4 4" xfId="22073"/>
    <cellStyle name="Note 2 2 2 2 4 4 2" xfId="31753"/>
    <cellStyle name="Note 2 2 2 2 4 5" xfId="24265"/>
    <cellStyle name="Note 2 2 2 2 4 5 2" xfId="33945"/>
    <cellStyle name="Note 2 2 2 2 4 6" xfId="20530"/>
    <cellStyle name="Note 2 2 2 2 4 6 2" xfId="30210"/>
    <cellStyle name="Note 2 2 2 2 4 7" xfId="25575"/>
    <cellStyle name="Note 2 2 2 2 5" xfId="16927"/>
    <cellStyle name="Note 2 2 2 2 5 2" xfId="22480"/>
    <cellStyle name="Note 2 2 2 2 5 2 2" xfId="32160"/>
    <cellStyle name="Note 2 2 2 2 5 3" xfId="20392"/>
    <cellStyle name="Note 2 2 2 2 5 3 2" xfId="30072"/>
    <cellStyle name="Note 2 2 2 2 5 4" xfId="18801"/>
    <cellStyle name="Note 2 2 2 2 5 4 2" xfId="28481"/>
    <cellStyle name="Note 2 2 2 2 5 5" xfId="26462"/>
    <cellStyle name="Note 2 2 2 2 5 6" xfId="26084"/>
    <cellStyle name="Note 2 2 2 2 6" xfId="17748"/>
    <cellStyle name="Note 2 2 2 2 6 2" xfId="23308"/>
    <cellStyle name="Note 2 2 2 2 6 2 2" xfId="32988"/>
    <cellStyle name="Note 2 2 2 2 6 3" xfId="21705"/>
    <cellStyle name="Note 2 2 2 2 6 3 2" xfId="31385"/>
    <cellStyle name="Note 2 2 2 2 6 4" xfId="24709"/>
    <cellStyle name="Note 2 2 2 2 6 4 2" xfId="34389"/>
    <cellStyle name="Note 2 2 2 2 6 5" xfId="27432"/>
    <cellStyle name="Note 2 2 2 2 7" xfId="21801"/>
    <cellStyle name="Note 2 2 2 2 7 2" xfId="31481"/>
    <cellStyle name="Note 2 2 2 2 8" xfId="23909"/>
    <cellStyle name="Note 2 2 2 2 8 2" xfId="33589"/>
    <cellStyle name="Note 2 2 2 2 9" xfId="24832"/>
    <cellStyle name="Note 2 2 2 2 9 2" xfId="34512"/>
    <cellStyle name="Note 2 2 2 3" xfId="16199"/>
    <cellStyle name="Note 2 2 2 3 2" xfId="16700"/>
    <cellStyle name="Note 2 2 2 3 2 2" xfId="17540"/>
    <cellStyle name="Note 2 2 2 3 2 2 2" xfId="23100"/>
    <cellStyle name="Note 2 2 2 3 2 2 2 2" xfId="32780"/>
    <cellStyle name="Note 2 2 2 3 2 2 3" xfId="19965"/>
    <cellStyle name="Note 2 2 2 3 2 2 3 2" xfId="29645"/>
    <cellStyle name="Note 2 2 2 3 2 2 4" xfId="20056"/>
    <cellStyle name="Note 2 2 2 3 2 2 4 2" xfId="29736"/>
    <cellStyle name="Note 2 2 2 3 2 2 5" xfId="27022"/>
    <cellStyle name="Note 2 2 2 3 2 2 6" xfId="27224"/>
    <cellStyle name="Note 2 2 2 3 2 3" xfId="18221"/>
    <cellStyle name="Note 2 2 2 3 2 3 2" xfId="23781"/>
    <cellStyle name="Note 2 2 2 3 2 3 2 2" xfId="33461"/>
    <cellStyle name="Note 2 2 2 3 2 3 3" xfId="23961"/>
    <cellStyle name="Note 2 2 2 3 2 3 3 2" xfId="33641"/>
    <cellStyle name="Note 2 2 2 3 2 3 4" xfId="24949"/>
    <cellStyle name="Note 2 2 2 3 2 3 4 2" xfId="34629"/>
    <cellStyle name="Note 2 2 2 3 2 3 5" xfId="27905"/>
    <cellStyle name="Note 2 2 2 3 2 4" xfId="22276"/>
    <cellStyle name="Note 2 2 2 3 2 4 2" xfId="31956"/>
    <cellStyle name="Note 2 2 2 3 2 5" xfId="20029"/>
    <cellStyle name="Note 2 2 2 3 2 5 2" xfId="29709"/>
    <cellStyle name="Note 2 2 2 3 2 6" xfId="21001"/>
    <cellStyle name="Note 2 2 2 3 2 6 2" xfId="30681"/>
    <cellStyle name="Note 2 2 2 3 2 7" xfId="25890"/>
    <cellStyle name="Note 2 2 2 3 3" xfId="16536"/>
    <cellStyle name="Note 2 2 2 3 3 2" xfId="16998"/>
    <cellStyle name="Note 2 2 2 3 3 2 2" xfId="22551"/>
    <cellStyle name="Note 2 2 2 3 3 2 2 2" xfId="32231"/>
    <cellStyle name="Note 2 2 2 3 3 2 3" xfId="19336"/>
    <cellStyle name="Note 2 2 2 3 3 2 3 2" xfId="29016"/>
    <cellStyle name="Note 2 2 2 3 3 2 4" xfId="19316"/>
    <cellStyle name="Note 2 2 2 3 3 2 4 2" xfId="28996"/>
    <cellStyle name="Note 2 2 2 3 3 2 5" xfId="26533"/>
    <cellStyle name="Note 2 2 2 3 3 2 6" xfId="25622"/>
    <cellStyle name="Note 2 2 2 3 3 3" xfId="17985"/>
    <cellStyle name="Note 2 2 2 3 3 3 2" xfId="23545"/>
    <cellStyle name="Note 2 2 2 3 3 3 2 2" xfId="33225"/>
    <cellStyle name="Note 2 2 2 3 3 3 3" xfId="24341"/>
    <cellStyle name="Note 2 2 2 3 3 3 3 2" xfId="34021"/>
    <cellStyle name="Note 2 2 2 3 3 3 4" xfId="24796"/>
    <cellStyle name="Note 2 2 2 3 3 3 4 2" xfId="34476"/>
    <cellStyle name="Note 2 2 2 3 3 3 5" xfId="27669"/>
    <cellStyle name="Note 2 2 2 3 3 4" xfId="22040"/>
    <cellStyle name="Note 2 2 2 3 3 4 2" xfId="31720"/>
    <cellStyle name="Note 2 2 2 3 3 5" xfId="18953"/>
    <cellStyle name="Note 2 2 2 3 3 5 2" xfId="28633"/>
    <cellStyle name="Note 2 2 2 3 3 6" xfId="21439"/>
    <cellStyle name="Note 2 2 2 3 3 6 2" xfId="31119"/>
    <cellStyle name="Note 2 2 2 3 3 7" xfId="26127"/>
    <cellStyle name="Note 2 2 2 3 4" xfId="17117"/>
    <cellStyle name="Note 2 2 2 3 4 2" xfId="22670"/>
    <cellStyle name="Note 2 2 2 3 4 2 2" xfId="32350"/>
    <cellStyle name="Note 2 2 2 3 4 3" xfId="18800"/>
    <cellStyle name="Note 2 2 2 3 4 3 2" xfId="28480"/>
    <cellStyle name="Note 2 2 2 3 4 4" xfId="20311"/>
    <cellStyle name="Note 2 2 2 3 4 4 2" xfId="29991"/>
    <cellStyle name="Note 2 2 2 3 4 5" xfId="26643"/>
    <cellStyle name="Note 2 2 2 3 4 6" xfId="26154"/>
    <cellStyle name="Note 2 2 2 3 5" xfId="17715"/>
    <cellStyle name="Note 2 2 2 3 5 2" xfId="23275"/>
    <cellStyle name="Note 2 2 2 3 5 2 2" xfId="32955"/>
    <cellStyle name="Note 2 2 2 3 5 3" xfId="19638"/>
    <cellStyle name="Note 2 2 2 3 5 3 2" xfId="29318"/>
    <cellStyle name="Note 2 2 2 3 5 4" xfId="19025"/>
    <cellStyle name="Note 2 2 2 3 5 4 2" xfId="28705"/>
    <cellStyle name="Note 2 2 2 3 5 5" xfId="27399"/>
    <cellStyle name="Note 2 2 2 3 6" xfId="21766"/>
    <cellStyle name="Note 2 2 2 3 6 2" xfId="31446"/>
    <cellStyle name="Note 2 2 2 3 7" xfId="24349"/>
    <cellStyle name="Note 2 2 2 3 7 2" xfId="34029"/>
    <cellStyle name="Note 2 2 2 3 8" xfId="18622"/>
    <cellStyle name="Note 2 2 2 3 8 2" xfId="28302"/>
    <cellStyle name="Note 2 2 2 3 9" xfId="25863"/>
    <cellStyle name="Note 2 2 2 4" xfId="16115"/>
    <cellStyle name="Note 2 2 2 4 2" xfId="16661"/>
    <cellStyle name="Note 2 2 2 4 2 2" xfId="17463"/>
    <cellStyle name="Note 2 2 2 4 2 2 2" xfId="23023"/>
    <cellStyle name="Note 2 2 2 4 2 2 2 2" xfId="32703"/>
    <cellStyle name="Note 2 2 2 4 2 2 3" xfId="20847"/>
    <cellStyle name="Note 2 2 2 4 2 2 3 2" xfId="30527"/>
    <cellStyle name="Note 2 2 2 4 2 2 4" xfId="19428"/>
    <cellStyle name="Note 2 2 2 4 2 2 4 2" xfId="29108"/>
    <cellStyle name="Note 2 2 2 4 2 2 5" xfId="26945"/>
    <cellStyle name="Note 2 2 2 4 2 2 6" xfId="25680"/>
    <cellStyle name="Note 2 2 2 4 2 3" xfId="18144"/>
    <cellStyle name="Note 2 2 2 4 2 3 2" xfId="23704"/>
    <cellStyle name="Note 2 2 2 4 2 3 2 2" xfId="33384"/>
    <cellStyle name="Note 2 2 2 4 2 3 3" xfId="24163"/>
    <cellStyle name="Note 2 2 2 4 2 3 3 2" xfId="33843"/>
    <cellStyle name="Note 2 2 2 4 2 3 4" xfId="24998"/>
    <cellStyle name="Note 2 2 2 4 2 3 4 2" xfId="34678"/>
    <cellStyle name="Note 2 2 2 4 2 3 5" xfId="27828"/>
    <cellStyle name="Note 2 2 2 4 2 4" xfId="22199"/>
    <cellStyle name="Note 2 2 2 4 2 4 2" xfId="31879"/>
    <cellStyle name="Note 2 2 2 4 2 5" xfId="21469"/>
    <cellStyle name="Note 2 2 2 4 2 5 2" xfId="31149"/>
    <cellStyle name="Note 2 2 2 4 2 6" xfId="18439"/>
    <cellStyle name="Note 2 2 2 4 2 6 2" xfId="28119"/>
    <cellStyle name="Note 2 2 2 4 2 7" xfId="26110"/>
    <cellStyle name="Note 2 2 2 4 3" xfId="16459"/>
    <cellStyle name="Note 2 2 2 4 3 2" xfId="16872"/>
    <cellStyle name="Note 2 2 2 4 3 2 2" xfId="22425"/>
    <cellStyle name="Note 2 2 2 4 3 2 2 2" xfId="32105"/>
    <cellStyle name="Note 2 2 2 4 3 2 3" xfId="20408"/>
    <cellStyle name="Note 2 2 2 4 3 2 3 2" xfId="30088"/>
    <cellStyle name="Note 2 2 2 4 3 2 4" xfId="24976"/>
    <cellStyle name="Note 2 2 2 4 3 2 4 2" xfId="34656"/>
    <cellStyle name="Note 2 2 2 4 3 2 5" xfId="26407"/>
    <cellStyle name="Note 2 2 2 4 3 2 6" xfId="25594"/>
    <cellStyle name="Note 2 2 2 4 3 3" xfId="17908"/>
    <cellStyle name="Note 2 2 2 4 3 3 2" xfId="23468"/>
    <cellStyle name="Note 2 2 2 4 3 3 2 2" xfId="33148"/>
    <cellStyle name="Note 2 2 2 4 3 3 3" xfId="20819"/>
    <cellStyle name="Note 2 2 2 4 3 3 3 2" xfId="30499"/>
    <cellStyle name="Note 2 2 2 4 3 3 4" xfId="20784"/>
    <cellStyle name="Note 2 2 2 4 3 3 4 2" xfId="30464"/>
    <cellStyle name="Note 2 2 2 4 3 3 5" xfId="27592"/>
    <cellStyle name="Note 2 2 2 4 3 4" xfId="21963"/>
    <cellStyle name="Note 2 2 2 4 3 4 2" xfId="31643"/>
    <cellStyle name="Note 2 2 2 4 3 5" xfId="18964"/>
    <cellStyle name="Note 2 2 2 4 3 5 2" xfId="28644"/>
    <cellStyle name="Note 2 2 2 4 3 6" xfId="20809"/>
    <cellStyle name="Note 2 2 2 4 3 6 2" xfId="30489"/>
    <cellStyle name="Note 2 2 2 4 3 7" xfId="25485"/>
    <cellStyle name="Note 2 2 2 4 4" xfId="17039"/>
    <cellStyle name="Note 2 2 2 4 4 2" xfId="22592"/>
    <cellStyle name="Note 2 2 2 4 4 2 2" xfId="32272"/>
    <cellStyle name="Note 2 2 2 4 4 3" xfId="19742"/>
    <cellStyle name="Note 2 2 2 4 4 3 2" xfId="29422"/>
    <cellStyle name="Note 2 2 2 4 4 4" xfId="20854"/>
    <cellStyle name="Note 2 2 2 4 4 4 2" xfId="30534"/>
    <cellStyle name="Note 2 2 2 4 4 5" xfId="26574"/>
    <cellStyle name="Note 2 2 2 4 4 6" xfId="25908"/>
    <cellStyle name="Note 2 2 2 4 5" xfId="17087"/>
    <cellStyle name="Note 2 2 2 4 5 2" xfId="22640"/>
    <cellStyle name="Note 2 2 2 4 5 2 2" xfId="32320"/>
    <cellStyle name="Note 2 2 2 4 5 3" xfId="20741"/>
    <cellStyle name="Note 2 2 2 4 5 3 2" xfId="30421"/>
    <cellStyle name="Note 2 2 2 4 5 4" xfId="19758"/>
    <cellStyle name="Note 2 2 2 4 5 4 2" xfId="29438"/>
    <cellStyle name="Note 2 2 2 4 5 5" xfId="25754"/>
    <cellStyle name="Note 2 2 2 4 6" xfId="21684"/>
    <cellStyle name="Note 2 2 2 4 6 2" xfId="31364"/>
    <cellStyle name="Note 2 2 2 4 7" xfId="16836"/>
    <cellStyle name="Note 2 2 2 4 7 2" xfId="25924"/>
    <cellStyle name="Note 2 2 2 4 8" xfId="24803"/>
    <cellStyle name="Note 2 2 2 4 8 2" xfId="34483"/>
    <cellStyle name="Note 2 2 2 4 9" xfId="25806"/>
    <cellStyle name="Note 2 2 2 5" xfId="16080"/>
    <cellStyle name="Note 2 2 2 5 2" xfId="17428"/>
    <cellStyle name="Note 2 2 2 5 2 2" xfId="22988"/>
    <cellStyle name="Note 2 2 2 5 2 2 2" xfId="32668"/>
    <cellStyle name="Note 2 2 2 5 2 3" xfId="20316"/>
    <cellStyle name="Note 2 2 2 5 2 3 2" xfId="29996"/>
    <cellStyle name="Note 2 2 2 5 2 4" xfId="21084"/>
    <cellStyle name="Note 2 2 2 5 2 4 2" xfId="30764"/>
    <cellStyle name="Note 2 2 2 5 2 5" xfId="26910"/>
    <cellStyle name="Note 2 2 2 5 2 6" xfId="25086"/>
    <cellStyle name="Note 2 2 2 5 3" xfId="18109"/>
    <cellStyle name="Note 2 2 2 5 3 2" xfId="23669"/>
    <cellStyle name="Note 2 2 2 5 3 2 2" xfId="33349"/>
    <cellStyle name="Note 2 2 2 5 3 3" xfId="24309"/>
    <cellStyle name="Note 2 2 2 5 3 3 2" xfId="33989"/>
    <cellStyle name="Note 2 2 2 5 3 4" xfId="24827"/>
    <cellStyle name="Note 2 2 2 5 3 4 2" xfId="34507"/>
    <cellStyle name="Note 2 2 2 5 3 5" xfId="27793"/>
    <cellStyle name="Note 2 2 2 5 4" xfId="22164"/>
    <cellStyle name="Note 2 2 2 5 4 2" xfId="31844"/>
    <cellStyle name="Note 2 2 2 5 5" xfId="21620"/>
    <cellStyle name="Note 2 2 2 5 5 2" xfId="31300"/>
    <cellStyle name="Note 2 2 2 5 6" xfId="24798"/>
    <cellStyle name="Note 2 2 2 5 6 2" xfId="34478"/>
    <cellStyle name="Note 2 2 2 5 7" xfId="25986"/>
    <cellStyle name="Note 2 2 2 6" xfId="16424"/>
    <cellStyle name="Note 2 2 2 6 2" xfId="17048"/>
    <cellStyle name="Note 2 2 2 6 2 2" xfId="22601"/>
    <cellStyle name="Note 2 2 2 6 2 2 2" xfId="32281"/>
    <cellStyle name="Note 2 2 2 6 2 3" xfId="19909"/>
    <cellStyle name="Note 2 2 2 6 2 3 2" xfId="29589"/>
    <cellStyle name="Note 2 2 2 6 2 4" xfId="21144"/>
    <cellStyle name="Note 2 2 2 6 2 4 2" xfId="30824"/>
    <cellStyle name="Note 2 2 2 6 2 5" xfId="26583"/>
    <cellStyle name="Note 2 2 2 6 2 6" xfId="25157"/>
    <cellStyle name="Note 2 2 2 6 3" xfId="17873"/>
    <cellStyle name="Note 2 2 2 6 3 2" xfId="23433"/>
    <cellStyle name="Note 2 2 2 6 3 2 2" xfId="33113"/>
    <cellStyle name="Note 2 2 2 6 3 3" xfId="18735"/>
    <cellStyle name="Note 2 2 2 6 3 3 2" xfId="28415"/>
    <cellStyle name="Note 2 2 2 6 3 4" xfId="21293"/>
    <cellStyle name="Note 2 2 2 6 3 4 2" xfId="30973"/>
    <cellStyle name="Note 2 2 2 6 3 5" xfId="27557"/>
    <cellStyle name="Note 2 2 2 6 4" xfId="21928"/>
    <cellStyle name="Note 2 2 2 6 4 2" xfId="31608"/>
    <cellStyle name="Note 2 2 2 6 5" xfId="19939"/>
    <cellStyle name="Note 2 2 2 6 5 2" xfId="29619"/>
    <cellStyle name="Note 2 2 2 6 6" xfId="19455"/>
    <cellStyle name="Note 2 2 2 6 6 2" xfId="29135"/>
    <cellStyle name="Note 2 2 2 6 7" xfId="25871"/>
    <cellStyle name="Note 2 2 2 7" xfId="17171"/>
    <cellStyle name="Note 2 2 2 7 2" xfId="22724"/>
    <cellStyle name="Note 2 2 2 7 2 2" xfId="32404"/>
    <cellStyle name="Note 2 2 2 7 3" xfId="19551"/>
    <cellStyle name="Note 2 2 2 7 3 2" xfId="29231"/>
    <cellStyle name="Note 2 2 2 7 4" xfId="19841"/>
    <cellStyle name="Note 2 2 2 7 4 2" xfId="29521"/>
    <cellStyle name="Note 2 2 2 7 5" xfId="26692"/>
    <cellStyle name="Note 2 2 2 7 6" xfId="27193"/>
    <cellStyle name="Note 2 2 2 8" xfId="17265"/>
    <cellStyle name="Note 2 2 2 8 2" xfId="22818"/>
    <cellStyle name="Note 2 2 2 8 2 2" xfId="32498"/>
    <cellStyle name="Note 2 2 2 8 3" xfId="21308"/>
    <cellStyle name="Note 2 2 2 8 3 2" xfId="30988"/>
    <cellStyle name="Note 2 2 2 8 4" xfId="18573"/>
    <cellStyle name="Note 2 2 2 8 4 2" xfId="28253"/>
    <cellStyle name="Note 2 2 2 8 5" xfId="26348"/>
    <cellStyle name="Note 2 2 2 9" xfId="21649"/>
    <cellStyle name="Note 2 2 2 9 2" xfId="31329"/>
    <cellStyle name="Note 2 2 3" xfId="15995"/>
    <cellStyle name="Note 2 2 3 10" xfId="26150"/>
    <cellStyle name="Note 2 2 3 2" xfId="16267"/>
    <cellStyle name="Note 2 2 3 2 2" xfId="16738"/>
    <cellStyle name="Note 2 2 3 2 2 2" xfId="17608"/>
    <cellStyle name="Note 2 2 3 2 2 2 2" xfId="23168"/>
    <cellStyle name="Note 2 2 3 2 2 2 2 2" xfId="32848"/>
    <cellStyle name="Note 2 2 3 2 2 2 3" xfId="18674"/>
    <cellStyle name="Note 2 2 3 2 2 2 3 2" xfId="28354"/>
    <cellStyle name="Note 2 2 3 2 2 2 4" xfId="19317"/>
    <cellStyle name="Note 2 2 3 2 2 2 4 2" xfId="28997"/>
    <cellStyle name="Note 2 2 3 2 2 2 5" xfId="27090"/>
    <cellStyle name="Note 2 2 3 2 2 2 6" xfId="27292"/>
    <cellStyle name="Note 2 2 3 2 2 3" xfId="18289"/>
    <cellStyle name="Note 2 2 3 2 2 3 2" xfId="23849"/>
    <cellStyle name="Note 2 2 3 2 2 3 2 2" xfId="33529"/>
    <cellStyle name="Note 2 2 3 2 2 3 3" xfId="20346"/>
    <cellStyle name="Note 2 2 3 2 2 3 3 2" xfId="30026"/>
    <cellStyle name="Note 2 2 3 2 2 3 4" xfId="24595"/>
    <cellStyle name="Note 2 2 3 2 2 3 4 2" xfId="34275"/>
    <cellStyle name="Note 2 2 3 2 2 3 5" xfId="27973"/>
    <cellStyle name="Note 2 2 3 2 2 4" xfId="22344"/>
    <cellStyle name="Note 2 2 3 2 2 4 2" xfId="32024"/>
    <cellStyle name="Note 2 2 3 2 2 5" xfId="19745"/>
    <cellStyle name="Note 2 2 3 2 2 5 2" xfId="29425"/>
    <cellStyle name="Note 2 2 3 2 2 6" xfId="19805"/>
    <cellStyle name="Note 2 2 3 2 2 6 2" xfId="29485"/>
    <cellStyle name="Note 2 2 3 2 2 7" xfId="25358"/>
    <cellStyle name="Note 2 2 3 2 3" xfId="16604"/>
    <cellStyle name="Note 2 2 3 2 3 2" xfId="17372"/>
    <cellStyle name="Note 2 2 3 2 3 2 2" xfId="22932"/>
    <cellStyle name="Note 2 2 3 2 3 2 2 2" xfId="32612"/>
    <cellStyle name="Note 2 2 3 2 3 2 3" xfId="20371"/>
    <cellStyle name="Note 2 2 3 2 3 2 3 2" xfId="30051"/>
    <cellStyle name="Note 2 2 3 2 3 2 4" xfId="20586"/>
    <cellStyle name="Note 2 2 3 2 3 2 4 2" xfId="30266"/>
    <cellStyle name="Note 2 2 3 2 3 2 5" xfId="26854"/>
    <cellStyle name="Note 2 2 3 2 3 2 6" xfId="25145"/>
    <cellStyle name="Note 2 2 3 2 3 3" xfId="18053"/>
    <cellStyle name="Note 2 2 3 2 3 3 2" xfId="23613"/>
    <cellStyle name="Note 2 2 3 2 3 3 2 2" xfId="33293"/>
    <cellStyle name="Note 2 2 3 2 3 3 3" xfId="20012"/>
    <cellStyle name="Note 2 2 3 2 3 3 3 2" xfId="29692"/>
    <cellStyle name="Note 2 2 3 2 3 3 4" xfId="19709"/>
    <cellStyle name="Note 2 2 3 2 3 3 4 2" xfId="29389"/>
    <cellStyle name="Note 2 2 3 2 3 3 5" xfId="27737"/>
    <cellStyle name="Note 2 2 3 2 3 4" xfId="22108"/>
    <cellStyle name="Note 2 2 3 2 3 4 2" xfId="31788"/>
    <cellStyle name="Note 2 2 3 2 3 5" xfId="21101"/>
    <cellStyle name="Note 2 2 3 2 3 5 2" xfId="30781"/>
    <cellStyle name="Note 2 2 3 2 3 6" xfId="24115"/>
    <cellStyle name="Note 2 2 3 2 3 6 2" xfId="33795"/>
    <cellStyle name="Note 2 2 3 2 3 7" xfId="25307"/>
    <cellStyle name="Note 2 2 3 2 4" xfId="17271"/>
    <cellStyle name="Note 2 2 3 2 4 2" xfId="22828"/>
    <cellStyle name="Note 2 2 3 2 4 2 2" xfId="32508"/>
    <cellStyle name="Note 2 2 3 2 4 3" xfId="19935"/>
    <cellStyle name="Note 2 2 3 2 4 3 2" xfId="29615"/>
    <cellStyle name="Note 2 2 3 2 4 4" xfId="20370"/>
    <cellStyle name="Note 2 2 3 2 4 4 2" xfId="30050"/>
    <cellStyle name="Note 2 2 3 2 4 5" xfId="26769"/>
    <cellStyle name="Note 2 2 3 2 4 6" xfId="26341"/>
    <cellStyle name="Note 2 2 3 2 5" xfId="17783"/>
    <cellStyle name="Note 2 2 3 2 5 2" xfId="23343"/>
    <cellStyle name="Note 2 2 3 2 5 2 2" xfId="33023"/>
    <cellStyle name="Note 2 2 3 2 5 3" xfId="24205"/>
    <cellStyle name="Note 2 2 3 2 5 3 2" xfId="33885"/>
    <cellStyle name="Note 2 2 3 2 5 4" xfId="21291"/>
    <cellStyle name="Note 2 2 3 2 5 4 2" xfId="30971"/>
    <cellStyle name="Note 2 2 3 2 5 5" xfId="27467"/>
    <cellStyle name="Note 2 2 3 2 6" xfId="21838"/>
    <cellStyle name="Note 2 2 3 2 6 2" xfId="31518"/>
    <cellStyle name="Note 2 2 3 2 7" xfId="19198"/>
    <cellStyle name="Note 2 2 3 2 7 2" xfId="28878"/>
    <cellStyle name="Note 2 2 3 2 8" xfId="18968"/>
    <cellStyle name="Note 2 2 3 2 8 2" xfId="28648"/>
    <cellStyle name="Note 2 2 3 2 9" xfId="25937"/>
    <cellStyle name="Note 2 2 3 3" xfId="16155"/>
    <cellStyle name="Note 2 2 3 3 2" xfId="17496"/>
    <cellStyle name="Note 2 2 3 3 2 2" xfId="23056"/>
    <cellStyle name="Note 2 2 3 3 2 2 2" xfId="32736"/>
    <cellStyle name="Note 2 2 3 3 2 3" xfId="18756"/>
    <cellStyle name="Note 2 2 3 3 2 3 2" xfId="28436"/>
    <cellStyle name="Note 2 2 3 3 2 4" xfId="18671"/>
    <cellStyle name="Note 2 2 3 3 2 4 2" xfId="28351"/>
    <cellStyle name="Note 2 2 3 3 2 5" xfId="26978"/>
    <cellStyle name="Note 2 2 3 3 2 6" xfId="25073"/>
    <cellStyle name="Note 2 2 3 3 3" xfId="18177"/>
    <cellStyle name="Note 2 2 3 3 3 2" xfId="23737"/>
    <cellStyle name="Note 2 2 3 3 3 2 2" xfId="33417"/>
    <cellStyle name="Note 2 2 3 3 3 3" xfId="24332"/>
    <cellStyle name="Note 2 2 3 3 3 3 2" xfId="34012"/>
    <cellStyle name="Note 2 2 3 3 3 4" xfId="24872"/>
    <cellStyle name="Note 2 2 3 3 3 4 2" xfId="34552"/>
    <cellStyle name="Note 2 2 3 3 3 5" xfId="27861"/>
    <cellStyle name="Note 2 2 3 3 4" xfId="22232"/>
    <cellStyle name="Note 2 2 3 3 4 2" xfId="31912"/>
    <cellStyle name="Note 2 2 3 3 5" xfId="24279"/>
    <cellStyle name="Note 2 2 3 3 5 2" xfId="33959"/>
    <cellStyle name="Note 2 2 3 3 6" xfId="24221"/>
    <cellStyle name="Note 2 2 3 3 6 2" xfId="33901"/>
    <cellStyle name="Note 2 2 3 3 7" xfId="25640"/>
    <cellStyle name="Note 2 2 3 4" xfId="16492"/>
    <cellStyle name="Note 2 2 3 4 2" xfId="16972"/>
    <cellStyle name="Note 2 2 3 4 2 2" xfId="22525"/>
    <cellStyle name="Note 2 2 3 4 2 2 2" xfId="32205"/>
    <cellStyle name="Note 2 2 3 4 2 3" xfId="20379"/>
    <cellStyle name="Note 2 2 3 4 2 3 2" xfId="30059"/>
    <cellStyle name="Note 2 2 3 4 2 4" xfId="19177"/>
    <cellStyle name="Note 2 2 3 4 2 4 2" xfId="28857"/>
    <cellStyle name="Note 2 2 3 4 2 5" xfId="26507"/>
    <cellStyle name="Note 2 2 3 4 2 6" xfId="25938"/>
    <cellStyle name="Note 2 2 3 4 3" xfId="17941"/>
    <cellStyle name="Note 2 2 3 4 3 2" xfId="23501"/>
    <cellStyle name="Note 2 2 3 4 3 2 2" xfId="33181"/>
    <cellStyle name="Note 2 2 3 4 3 3" xfId="19961"/>
    <cellStyle name="Note 2 2 3 4 3 3 2" xfId="29641"/>
    <cellStyle name="Note 2 2 3 4 3 4" xfId="24712"/>
    <cellStyle name="Note 2 2 3 4 3 4 2" xfId="34392"/>
    <cellStyle name="Note 2 2 3 4 3 5" xfId="27625"/>
    <cellStyle name="Note 2 2 3 4 4" xfId="21996"/>
    <cellStyle name="Note 2 2 3 4 4 2" xfId="31676"/>
    <cellStyle name="Note 2 2 3 4 5" xfId="22391"/>
    <cellStyle name="Note 2 2 3 4 5 2" xfId="32071"/>
    <cellStyle name="Note 2 2 3 4 6" xfId="18856"/>
    <cellStyle name="Note 2 2 3 4 6 2" xfId="28536"/>
    <cellStyle name="Note 2 2 3 4 7" xfId="25345"/>
    <cellStyle name="Note 2 2 3 5" xfId="16963"/>
    <cellStyle name="Note 2 2 3 5 2" xfId="22516"/>
    <cellStyle name="Note 2 2 3 5 2 2" xfId="32196"/>
    <cellStyle name="Note 2 2 3 5 3" xfId="23901"/>
    <cellStyle name="Note 2 2 3 5 3 2" xfId="33581"/>
    <cellStyle name="Note 2 2 3 5 4" xfId="20448"/>
    <cellStyle name="Note 2 2 3 5 4 2" xfId="30128"/>
    <cellStyle name="Note 2 2 3 5 5" xfId="26498"/>
    <cellStyle name="Note 2 2 3 5 6" xfId="26012"/>
    <cellStyle name="Note 2 2 3 6" xfId="17671"/>
    <cellStyle name="Note 2 2 3 6 2" xfId="23231"/>
    <cellStyle name="Note 2 2 3 6 2 2" xfId="32911"/>
    <cellStyle name="Note 2 2 3 6 3" xfId="19733"/>
    <cellStyle name="Note 2 2 3 6 3 2" xfId="29413"/>
    <cellStyle name="Note 2 2 3 6 4" xfId="20229"/>
    <cellStyle name="Note 2 2 3 6 4 2" xfId="29909"/>
    <cellStyle name="Note 2 2 3 6 5" xfId="27355"/>
    <cellStyle name="Note 2 2 3 7" xfId="21722"/>
    <cellStyle name="Note 2 2 3 7 2" xfId="31402"/>
    <cellStyle name="Note 2 2 3 8" xfId="19498"/>
    <cellStyle name="Note 2 2 3 8 2" xfId="29178"/>
    <cellStyle name="Note 2 2 3 9" xfId="20876"/>
    <cellStyle name="Note 2 2 3 9 2" xfId="30556"/>
    <cellStyle name="Note 2 2 4" xfId="16223"/>
    <cellStyle name="Note 2 2 4 2" xfId="16722"/>
    <cellStyle name="Note 2 2 4 2 2" xfId="17564"/>
    <cellStyle name="Note 2 2 4 2 2 2" xfId="23124"/>
    <cellStyle name="Note 2 2 4 2 2 2 2" xfId="32804"/>
    <cellStyle name="Note 2 2 4 2 2 3" xfId="19694"/>
    <cellStyle name="Note 2 2 4 2 2 3 2" xfId="29374"/>
    <cellStyle name="Note 2 2 4 2 2 4" xfId="21330"/>
    <cellStyle name="Note 2 2 4 2 2 4 2" xfId="31010"/>
    <cellStyle name="Note 2 2 4 2 2 5" xfId="27046"/>
    <cellStyle name="Note 2 2 4 2 2 6" xfId="27248"/>
    <cellStyle name="Note 2 2 4 2 3" xfId="18245"/>
    <cellStyle name="Note 2 2 4 2 3 2" xfId="23805"/>
    <cellStyle name="Note 2 2 4 2 3 2 2" xfId="33485"/>
    <cellStyle name="Note 2 2 4 2 3 3" xfId="20485"/>
    <cellStyle name="Note 2 2 4 2 3 3 2" xfId="30165"/>
    <cellStyle name="Note 2 2 4 2 3 4" xfId="24727"/>
    <cellStyle name="Note 2 2 4 2 3 4 2" xfId="34407"/>
    <cellStyle name="Note 2 2 4 2 3 5" xfId="27929"/>
    <cellStyle name="Note 2 2 4 2 4" xfId="22300"/>
    <cellStyle name="Note 2 2 4 2 4 2" xfId="31980"/>
    <cellStyle name="Note 2 2 4 2 5" xfId="19166"/>
    <cellStyle name="Note 2 2 4 2 5 2" xfId="28846"/>
    <cellStyle name="Note 2 2 4 2 6" xfId="18810"/>
    <cellStyle name="Note 2 2 4 2 6 2" xfId="28490"/>
    <cellStyle name="Note 2 2 4 2 7" xfId="26203"/>
    <cellStyle name="Note 2 2 4 3" xfId="16560"/>
    <cellStyle name="Note 2 2 4 3 2" xfId="17328"/>
    <cellStyle name="Note 2 2 4 3 2 2" xfId="22888"/>
    <cellStyle name="Note 2 2 4 3 2 2 2" xfId="32568"/>
    <cellStyle name="Note 2 2 4 3 2 3" xfId="20556"/>
    <cellStyle name="Note 2 2 4 3 2 3 2" xfId="30236"/>
    <cellStyle name="Note 2 2 4 3 2 4" xfId="22393"/>
    <cellStyle name="Note 2 2 4 3 2 4 2" xfId="32073"/>
    <cellStyle name="Note 2 2 4 3 2 5" xfId="26810"/>
    <cellStyle name="Note 2 2 4 3 2 6" xfId="25244"/>
    <cellStyle name="Note 2 2 4 3 3" xfId="18009"/>
    <cellStyle name="Note 2 2 4 3 3 2" xfId="23569"/>
    <cellStyle name="Note 2 2 4 3 3 2 2" xfId="33249"/>
    <cellStyle name="Note 2 2 4 3 3 3" xfId="20806"/>
    <cellStyle name="Note 2 2 4 3 3 3 2" xfId="30486"/>
    <cellStyle name="Note 2 2 4 3 3 4" xfId="19064"/>
    <cellStyle name="Note 2 2 4 3 3 4 2" xfId="28744"/>
    <cellStyle name="Note 2 2 4 3 3 5" xfId="27693"/>
    <cellStyle name="Note 2 2 4 3 4" xfId="22064"/>
    <cellStyle name="Note 2 2 4 3 4 2" xfId="31744"/>
    <cellStyle name="Note 2 2 4 3 5" xfId="21415"/>
    <cellStyle name="Note 2 2 4 3 5 2" xfId="31095"/>
    <cellStyle name="Note 2 2 4 3 6" xfId="20487"/>
    <cellStyle name="Note 2 2 4 3 6 2" xfId="30167"/>
    <cellStyle name="Note 2 2 4 3 7" xfId="25795"/>
    <cellStyle name="Note 2 2 4 4" xfId="16930"/>
    <cellStyle name="Note 2 2 4 4 2" xfId="22483"/>
    <cellStyle name="Note 2 2 4 4 2 2" xfId="32163"/>
    <cellStyle name="Note 2 2 4 4 3" xfId="20765"/>
    <cellStyle name="Note 2 2 4 4 3 2" xfId="30445"/>
    <cellStyle name="Note 2 2 4 4 4" xfId="19702"/>
    <cellStyle name="Note 2 2 4 4 4 2" xfId="29382"/>
    <cellStyle name="Note 2 2 4 4 5" xfId="26465"/>
    <cellStyle name="Note 2 2 4 4 6" xfId="25414"/>
    <cellStyle name="Note 2 2 4 5" xfId="17739"/>
    <cellStyle name="Note 2 2 4 5 2" xfId="23299"/>
    <cellStyle name="Note 2 2 4 5 2 2" xfId="32979"/>
    <cellStyle name="Note 2 2 4 5 3" xfId="21416"/>
    <cellStyle name="Note 2 2 4 5 3 2" xfId="31096"/>
    <cellStyle name="Note 2 2 4 5 4" xfId="21272"/>
    <cellStyle name="Note 2 2 4 5 4 2" xfId="30952"/>
    <cellStyle name="Note 2 2 4 5 5" xfId="27423"/>
    <cellStyle name="Note 2 2 4 6" xfId="21790"/>
    <cellStyle name="Note 2 2 4 6 2" xfId="31470"/>
    <cellStyle name="Note 2 2 4 7" xfId="20921"/>
    <cellStyle name="Note 2 2 4 7 2" xfId="30601"/>
    <cellStyle name="Note 2 2 4 8" xfId="24756"/>
    <cellStyle name="Note 2 2 4 8 2" xfId="34436"/>
    <cellStyle name="Note 2 2 4 9" xfId="26053"/>
    <cellStyle name="Note 2 2 5" xfId="16390"/>
    <cellStyle name="Note 2 2 5 2" xfId="17018"/>
    <cellStyle name="Note 2 2 5 2 2" xfId="22571"/>
    <cellStyle name="Note 2 2 5 2 2 2" xfId="32251"/>
    <cellStyle name="Note 2 2 5 2 3" xfId="20112"/>
    <cellStyle name="Note 2 2 5 2 3 2" xfId="29792"/>
    <cellStyle name="Note 2 2 5 2 4" xfId="20835"/>
    <cellStyle name="Note 2 2 5 2 4 2" xfId="30515"/>
    <cellStyle name="Note 2 2 5 2 5" xfId="26553"/>
    <cellStyle name="Note 2 2 5 2 6" xfId="25323"/>
    <cellStyle name="Note 2 2 5 3" xfId="17839"/>
    <cellStyle name="Note 2 2 5 3 2" xfId="23399"/>
    <cellStyle name="Note 2 2 5 3 2 2" xfId="33079"/>
    <cellStyle name="Note 2 2 5 3 3" xfId="21262"/>
    <cellStyle name="Note 2 2 5 3 3 2" xfId="30942"/>
    <cellStyle name="Note 2 2 5 3 4" xfId="18755"/>
    <cellStyle name="Note 2 2 5 3 4 2" xfId="28435"/>
    <cellStyle name="Note 2 2 5 3 5" xfId="27523"/>
    <cellStyle name="Note 2 2 5 4" xfId="21894"/>
    <cellStyle name="Note 2 2 5 4 2" xfId="31574"/>
    <cellStyle name="Note 2 2 5 5" xfId="19354"/>
    <cellStyle name="Note 2 2 5 5 2" xfId="29034"/>
    <cellStyle name="Note 2 2 5 6" xfId="18466"/>
    <cellStyle name="Note 2 2 5 6 2" xfId="28146"/>
    <cellStyle name="Note 2 2 5 7" xfId="25891"/>
    <cellStyle name="Note 2 2 6" xfId="24470"/>
    <cellStyle name="Note 2 2 6 2" xfId="34150"/>
    <cellStyle name="Note 2 3" xfId="135"/>
    <cellStyle name="Note 2 3 2" xfId="15943"/>
    <cellStyle name="Note 2 3 2 10" xfId="21402"/>
    <cellStyle name="Note 2 3 2 10 2" xfId="31082"/>
    <cellStyle name="Note 2 3 2 11" xfId="19044"/>
    <cellStyle name="Note 2 3 2 11 2" xfId="28724"/>
    <cellStyle name="Note 2 3 2 12" xfId="25657"/>
    <cellStyle name="Note 2 3 2 2" xfId="15997"/>
    <cellStyle name="Note 2 3 2 2 10" xfId="25773"/>
    <cellStyle name="Note 2 3 2 2 2" xfId="16269"/>
    <cellStyle name="Note 2 3 2 2 2 2" xfId="16740"/>
    <cellStyle name="Note 2 3 2 2 2 2 2" xfId="17610"/>
    <cellStyle name="Note 2 3 2 2 2 2 2 2" xfId="23170"/>
    <cellStyle name="Note 2 3 2 2 2 2 2 2 2" xfId="32850"/>
    <cellStyle name="Note 2 3 2 2 2 2 2 3" xfId="20417"/>
    <cellStyle name="Note 2 3 2 2 2 2 2 3 2" xfId="30097"/>
    <cellStyle name="Note 2 3 2 2 2 2 2 4" xfId="18878"/>
    <cellStyle name="Note 2 3 2 2 2 2 2 4 2" xfId="28558"/>
    <cellStyle name="Note 2 3 2 2 2 2 2 5" xfId="27092"/>
    <cellStyle name="Note 2 3 2 2 2 2 2 6" xfId="27294"/>
    <cellStyle name="Note 2 3 2 2 2 2 3" xfId="18291"/>
    <cellStyle name="Note 2 3 2 2 2 2 3 2" xfId="23851"/>
    <cellStyle name="Note 2 3 2 2 2 2 3 2 2" xfId="33531"/>
    <cellStyle name="Note 2 3 2 2 2 2 3 3" xfId="24375"/>
    <cellStyle name="Note 2 3 2 2 2 2 3 3 2" xfId="34055"/>
    <cellStyle name="Note 2 3 2 2 2 2 3 4" xfId="24685"/>
    <cellStyle name="Note 2 3 2 2 2 2 3 4 2" xfId="34365"/>
    <cellStyle name="Note 2 3 2 2 2 2 3 5" xfId="27975"/>
    <cellStyle name="Note 2 3 2 2 2 2 4" xfId="22346"/>
    <cellStyle name="Note 2 3 2 2 2 2 4 2" xfId="32026"/>
    <cellStyle name="Note 2 3 2 2 2 2 5" xfId="21793"/>
    <cellStyle name="Note 2 3 2 2 2 2 5 2" xfId="31473"/>
    <cellStyle name="Note 2 3 2 2 2 2 6" xfId="19275"/>
    <cellStyle name="Note 2 3 2 2 2 2 6 2" xfId="28955"/>
    <cellStyle name="Note 2 3 2 2 2 2 7" xfId="25208"/>
    <cellStyle name="Note 2 3 2 2 2 3" xfId="16606"/>
    <cellStyle name="Note 2 3 2 2 2 3 2" xfId="17374"/>
    <cellStyle name="Note 2 3 2 2 2 3 2 2" xfId="22934"/>
    <cellStyle name="Note 2 3 2 2 2 3 2 2 2" xfId="32614"/>
    <cellStyle name="Note 2 3 2 2 2 3 2 3" xfId="20132"/>
    <cellStyle name="Note 2 3 2 2 2 3 2 3 2" xfId="29812"/>
    <cellStyle name="Note 2 3 2 2 2 3 2 4" xfId="20850"/>
    <cellStyle name="Note 2 3 2 2 2 3 2 4 2" xfId="30530"/>
    <cellStyle name="Note 2 3 2 2 2 3 2 5" xfId="26856"/>
    <cellStyle name="Note 2 3 2 2 2 3 2 6" xfId="25042"/>
    <cellStyle name="Note 2 3 2 2 2 3 3" xfId="18055"/>
    <cellStyle name="Note 2 3 2 2 2 3 3 2" xfId="23615"/>
    <cellStyle name="Note 2 3 2 2 2 3 3 2 2" xfId="33295"/>
    <cellStyle name="Note 2 3 2 2 2 3 3 3" xfId="24000"/>
    <cellStyle name="Note 2 3 2 2 2 3 3 3 2" xfId="33680"/>
    <cellStyle name="Note 2 3 2 2 2 3 3 4" xfId="19538"/>
    <cellStyle name="Note 2 3 2 2 2 3 3 4 2" xfId="29218"/>
    <cellStyle name="Note 2 3 2 2 2 3 3 5" xfId="27739"/>
    <cellStyle name="Note 2 3 2 2 2 3 4" xfId="22110"/>
    <cellStyle name="Note 2 3 2 2 2 3 4 2" xfId="31790"/>
    <cellStyle name="Note 2 3 2 2 2 3 5" xfId="18867"/>
    <cellStyle name="Note 2 3 2 2 2 3 5 2" xfId="28547"/>
    <cellStyle name="Note 2 3 2 2 2 3 6" xfId="21039"/>
    <cellStyle name="Note 2 3 2 2 2 3 6 2" xfId="30719"/>
    <cellStyle name="Note 2 3 2 2 2 3 7" xfId="26204"/>
    <cellStyle name="Note 2 3 2 2 2 4" xfId="16990"/>
    <cellStyle name="Note 2 3 2 2 2 4 2" xfId="22543"/>
    <cellStyle name="Note 2 3 2 2 2 4 2 2" xfId="32223"/>
    <cellStyle name="Note 2 3 2 2 2 4 3" xfId="19522"/>
    <cellStyle name="Note 2 3 2 2 2 4 3 2" xfId="29202"/>
    <cellStyle name="Note 2 3 2 2 2 4 4" xfId="19122"/>
    <cellStyle name="Note 2 3 2 2 2 4 4 2" xfId="28802"/>
    <cellStyle name="Note 2 3 2 2 2 4 5" xfId="26525"/>
    <cellStyle name="Note 2 3 2 2 2 4 6" xfId="26101"/>
    <cellStyle name="Note 2 3 2 2 2 5" xfId="17785"/>
    <cellStyle name="Note 2 3 2 2 2 5 2" xfId="23345"/>
    <cellStyle name="Note 2 3 2 2 2 5 2 2" xfId="33025"/>
    <cellStyle name="Note 2 3 2 2 2 5 3" xfId="24237"/>
    <cellStyle name="Note 2 3 2 2 2 5 3 2" xfId="33917"/>
    <cellStyle name="Note 2 3 2 2 2 5 4" xfId="20338"/>
    <cellStyle name="Note 2 3 2 2 2 5 4 2" xfId="30018"/>
    <cellStyle name="Note 2 3 2 2 2 5 5" xfId="27469"/>
    <cellStyle name="Note 2 3 2 2 2 6" xfId="21840"/>
    <cellStyle name="Note 2 3 2 2 2 6 2" xfId="31520"/>
    <cellStyle name="Note 2 3 2 2 2 7" xfId="19787"/>
    <cellStyle name="Note 2 3 2 2 2 7 2" xfId="29467"/>
    <cellStyle name="Note 2 3 2 2 2 8" xfId="20317"/>
    <cellStyle name="Note 2 3 2 2 2 8 2" xfId="29997"/>
    <cellStyle name="Note 2 3 2 2 2 9" xfId="25808"/>
    <cellStyle name="Note 2 3 2 2 3" xfId="16157"/>
    <cellStyle name="Note 2 3 2 2 3 2" xfId="17498"/>
    <cellStyle name="Note 2 3 2 2 3 2 2" xfId="23058"/>
    <cellStyle name="Note 2 3 2 2 3 2 2 2" xfId="32738"/>
    <cellStyle name="Note 2 3 2 2 3 2 3" xfId="20567"/>
    <cellStyle name="Note 2 3 2 2 3 2 3 2" xfId="30247"/>
    <cellStyle name="Note 2 3 2 2 3 2 4" xfId="21580"/>
    <cellStyle name="Note 2 3 2 2 3 2 4 2" xfId="31260"/>
    <cellStyle name="Note 2 3 2 2 3 2 5" xfId="26980"/>
    <cellStyle name="Note 2 3 2 2 3 2 6" xfId="25646"/>
    <cellStyle name="Note 2 3 2 2 3 3" xfId="18179"/>
    <cellStyle name="Note 2 3 2 2 3 3 2" xfId="23739"/>
    <cellStyle name="Note 2 3 2 2 3 3 2 2" xfId="33419"/>
    <cellStyle name="Note 2 3 2 2 3 3 3" xfId="24499"/>
    <cellStyle name="Note 2 3 2 2 3 3 3 2" xfId="34179"/>
    <cellStyle name="Note 2 3 2 2 3 3 4" xfId="24811"/>
    <cellStyle name="Note 2 3 2 2 3 3 4 2" xfId="34491"/>
    <cellStyle name="Note 2 3 2 2 3 3 5" xfId="27863"/>
    <cellStyle name="Note 2 3 2 2 3 4" xfId="22234"/>
    <cellStyle name="Note 2 3 2 2 3 4 2" xfId="31914"/>
    <cellStyle name="Note 2 3 2 2 3 5" xfId="21326"/>
    <cellStyle name="Note 2 3 2 2 3 5 2" xfId="31006"/>
    <cellStyle name="Note 2 3 2 2 3 6" xfId="18621"/>
    <cellStyle name="Note 2 3 2 2 3 6 2" xfId="28301"/>
    <cellStyle name="Note 2 3 2 2 3 7" xfId="25331"/>
    <cellStyle name="Note 2 3 2 2 4" xfId="16494"/>
    <cellStyle name="Note 2 3 2 2 4 2" xfId="16889"/>
    <cellStyle name="Note 2 3 2 2 4 2 2" xfId="22442"/>
    <cellStyle name="Note 2 3 2 2 4 2 2 2" xfId="32122"/>
    <cellStyle name="Note 2 3 2 2 4 2 3" xfId="19725"/>
    <cellStyle name="Note 2 3 2 2 4 2 3 2" xfId="29405"/>
    <cellStyle name="Note 2 3 2 2 4 2 4" xfId="18741"/>
    <cellStyle name="Note 2 3 2 2 4 2 4 2" xfId="28421"/>
    <cellStyle name="Note 2 3 2 2 4 2 5" xfId="26424"/>
    <cellStyle name="Note 2 3 2 2 4 2 6" xfId="25698"/>
    <cellStyle name="Note 2 3 2 2 4 3" xfId="17943"/>
    <cellStyle name="Note 2 3 2 2 4 3 2" xfId="23503"/>
    <cellStyle name="Note 2 3 2 2 4 3 2 2" xfId="33183"/>
    <cellStyle name="Note 2 3 2 2 4 3 3" xfId="24438"/>
    <cellStyle name="Note 2 3 2 2 4 3 3 2" xfId="34118"/>
    <cellStyle name="Note 2 3 2 2 4 3 4" xfId="23986"/>
    <cellStyle name="Note 2 3 2 2 4 3 4 2" xfId="33666"/>
    <cellStyle name="Note 2 3 2 2 4 3 5" xfId="27627"/>
    <cellStyle name="Note 2 3 2 2 4 4" xfId="21998"/>
    <cellStyle name="Note 2 3 2 2 4 4 2" xfId="31678"/>
    <cellStyle name="Note 2 3 2 2 4 5" xfId="19664"/>
    <cellStyle name="Note 2 3 2 2 4 5 2" xfId="29344"/>
    <cellStyle name="Note 2 3 2 2 4 6" xfId="19684"/>
    <cellStyle name="Note 2 3 2 2 4 6 2" xfId="29364"/>
    <cellStyle name="Note 2 3 2 2 4 7" xfId="25195"/>
    <cellStyle name="Note 2 3 2 2 5" xfId="17026"/>
    <cellStyle name="Note 2 3 2 2 5 2" xfId="22579"/>
    <cellStyle name="Note 2 3 2 2 5 2 2" xfId="32259"/>
    <cellStyle name="Note 2 3 2 2 5 3" xfId="19395"/>
    <cellStyle name="Note 2 3 2 2 5 3 2" xfId="29075"/>
    <cellStyle name="Note 2 3 2 2 5 4" xfId="21021"/>
    <cellStyle name="Note 2 3 2 2 5 4 2" xfId="30701"/>
    <cellStyle name="Note 2 3 2 2 5 5" xfId="26561"/>
    <cellStyle name="Note 2 3 2 2 5 6" xfId="26023"/>
    <cellStyle name="Note 2 3 2 2 6" xfId="17673"/>
    <cellStyle name="Note 2 3 2 2 6 2" xfId="23233"/>
    <cellStyle name="Note 2 3 2 2 6 2 2" xfId="32913"/>
    <cellStyle name="Note 2 3 2 2 6 3" xfId="20223"/>
    <cellStyle name="Note 2 3 2 2 6 3 2" xfId="29903"/>
    <cellStyle name="Note 2 3 2 2 6 4" xfId="18576"/>
    <cellStyle name="Note 2 3 2 2 6 4 2" xfId="28256"/>
    <cellStyle name="Note 2 3 2 2 6 5" xfId="27357"/>
    <cellStyle name="Note 2 3 2 2 7" xfId="21724"/>
    <cellStyle name="Note 2 3 2 2 7 2" xfId="31404"/>
    <cellStyle name="Note 2 3 2 2 8" xfId="18807"/>
    <cellStyle name="Note 2 3 2 2 8 2" xfId="28487"/>
    <cellStyle name="Note 2 3 2 2 9" xfId="19440"/>
    <cellStyle name="Note 2 3 2 2 9 2" xfId="29120"/>
    <cellStyle name="Note 2 3 2 3" xfId="16166"/>
    <cellStyle name="Note 2 3 2 3 2" xfId="16683"/>
    <cellStyle name="Note 2 3 2 3 2 2" xfId="17507"/>
    <cellStyle name="Note 2 3 2 3 2 2 2" xfId="23067"/>
    <cellStyle name="Note 2 3 2 3 2 2 2 2" xfId="32747"/>
    <cellStyle name="Note 2 3 2 3 2 2 3" xfId="24348"/>
    <cellStyle name="Note 2 3 2 3 2 2 3 2" xfId="34028"/>
    <cellStyle name="Note 2 3 2 3 2 2 4" xfId="20627"/>
    <cellStyle name="Note 2 3 2 3 2 2 4 2" xfId="30307"/>
    <cellStyle name="Note 2 3 2 3 2 2 5" xfId="26989"/>
    <cellStyle name="Note 2 3 2 3 2 2 6" xfId="25669"/>
    <cellStyle name="Note 2 3 2 3 2 3" xfId="18188"/>
    <cellStyle name="Note 2 3 2 3 2 3 2" xfId="23748"/>
    <cellStyle name="Note 2 3 2 3 2 3 2 2" xfId="33428"/>
    <cellStyle name="Note 2 3 2 3 2 3 3" xfId="23924"/>
    <cellStyle name="Note 2 3 2 3 2 3 3 2" xfId="33604"/>
    <cellStyle name="Note 2 3 2 3 2 3 4" xfId="24625"/>
    <cellStyle name="Note 2 3 2 3 2 3 4 2" xfId="34305"/>
    <cellStyle name="Note 2 3 2 3 2 3 5" xfId="27872"/>
    <cellStyle name="Note 2 3 2 3 2 4" xfId="22243"/>
    <cellStyle name="Note 2 3 2 3 2 4 2" xfId="31923"/>
    <cellStyle name="Note 2 3 2 3 2 5" xfId="19062"/>
    <cellStyle name="Note 2 3 2 3 2 5 2" xfId="28742"/>
    <cellStyle name="Note 2 3 2 3 2 6" xfId="24711"/>
    <cellStyle name="Note 2 3 2 3 2 6 2" xfId="34391"/>
    <cellStyle name="Note 2 3 2 3 2 7" xfId="26292"/>
    <cellStyle name="Note 2 3 2 3 3" xfId="16503"/>
    <cellStyle name="Note 2 3 2 3 3 2" xfId="16887"/>
    <cellStyle name="Note 2 3 2 3 3 2 2" xfId="22440"/>
    <cellStyle name="Note 2 3 2 3 3 2 2 2" xfId="32120"/>
    <cellStyle name="Note 2 3 2 3 3 2 3" xfId="19249"/>
    <cellStyle name="Note 2 3 2 3 3 2 3 2" xfId="28929"/>
    <cellStyle name="Note 2 3 2 3 3 2 4" xfId="21067"/>
    <cellStyle name="Note 2 3 2 3 3 2 4 2" xfId="30747"/>
    <cellStyle name="Note 2 3 2 3 3 2 5" xfId="26422"/>
    <cellStyle name="Note 2 3 2 3 3 2 6" xfId="26126"/>
    <cellStyle name="Note 2 3 2 3 3 3" xfId="17952"/>
    <cellStyle name="Note 2 3 2 3 3 3 2" xfId="23512"/>
    <cellStyle name="Note 2 3 2 3 3 3 2 2" xfId="33192"/>
    <cellStyle name="Note 2 3 2 3 3 3 3" xfId="19346"/>
    <cellStyle name="Note 2 3 2 3 3 3 3 2" xfId="29026"/>
    <cellStyle name="Note 2 3 2 3 3 3 4" xfId="24012"/>
    <cellStyle name="Note 2 3 2 3 3 3 4 2" xfId="33692"/>
    <cellStyle name="Note 2 3 2 3 3 3 5" xfId="27636"/>
    <cellStyle name="Note 2 3 2 3 3 4" xfId="22007"/>
    <cellStyle name="Note 2 3 2 3 3 4 2" xfId="31687"/>
    <cellStyle name="Note 2 3 2 3 3 5" xfId="19054"/>
    <cellStyle name="Note 2 3 2 3 3 5 2" xfId="28734"/>
    <cellStyle name="Note 2 3 2 3 3 6" xfId="24858"/>
    <cellStyle name="Note 2 3 2 3 3 6 2" xfId="34538"/>
    <cellStyle name="Note 2 3 2 3 3 7" xfId="26239"/>
    <cellStyle name="Note 2 3 2 3 4" xfId="17229"/>
    <cellStyle name="Note 2 3 2 3 4 2" xfId="22782"/>
    <cellStyle name="Note 2 3 2 3 4 2 2" xfId="32462"/>
    <cellStyle name="Note 2 3 2 3 4 3" xfId="19303"/>
    <cellStyle name="Note 2 3 2 3 4 3 2" xfId="28983"/>
    <cellStyle name="Note 2 3 2 3 4 4" xfId="18339"/>
    <cellStyle name="Note 2 3 2 3 4 4 2" xfId="28019"/>
    <cellStyle name="Note 2 3 2 3 4 5" xfId="26742"/>
    <cellStyle name="Note 2 3 2 3 4 6" xfId="26773"/>
    <cellStyle name="Note 2 3 2 3 5" xfId="17682"/>
    <cellStyle name="Note 2 3 2 3 5 2" xfId="23242"/>
    <cellStyle name="Note 2 3 2 3 5 2 2" xfId="32922"/>
    <cellStyle name="Note 2 3 2 3 5 3" xfId="19073"/>
    <cellStyle name="Note 2 3 2 3 5 3 2" xfId="28753"/>
    <cellStyle name="Note 2 3 2 3 5 4" xfId="20154"/>
    <cellStyle name="Note 2 3 2 3 5 4 2" xfId="29834"/>
    <cellStyle name="Note 2 3 2 3 5 5" xfId="27366"/>
    <cellStyle name="Note 2 3 2 3 6" xfId="21733"/>
    <cellStyle name="Note 2 3 2 3 6 2" xfId="31413"/>
    <cellStyle name="Note 2 3 2 3 7" xfId="20496"/>
    <cellStyle name="Note 2 3 2 3 7 2" xfId="30176"/>
    <cellStyle name="Note 2 3 2 3 8" xfId="24954"/>
    <cellStyle name="Note 2 3 2 3 8 2" xfId="34634"/>
    <cellStyle name="Note 2 3 2 3 9" xfId="25501"/>
    <cellStyle name="Note 2 3 2 4" xfId="16107"/>
    <cellStyle name="Note 2 3 2 4 2" xfId="16653"/>
    <cellStyle name="Note 2 3 2 4 2 2" xfId="17455"/>
    <cellStyle name="Note 2 3 2 4 2 2 2" xfId="23015"/>
    <cellStyle name="Note 2 3 2 4 2 2 2 2" xfId="32695"/>
    <cellStyle name="Note 2 3 2 4 2 2 3" xfId="19762"/>
    <cellStyle name="Note 2 3 2 4 2 2 3 2" xfId="29442"/>
    <cellStyle name="Note 2 3 2 4 2 2 4" xfId="20723"/>
    <cellStyle name="Note 2 3 2 4 2 2 4 2" xfId="30403"/>
    <cellStyle name="Note 2 3 2 4 2 2 5" xfId="26937"/>
    <cellStyle name="Note 2 3 2 4 2 2 6" xfId="25080"/>
    <cellStyle name="Note 2 3 2 4 2 3" xfId="18136"/>
    <cellStyle name="Note 2 3 2 4 2 3 2" xfId="23696"/>
    <cellStyle name="Note 2 3 2 4 2 3 2 2" xfId="33376"/>
    <cellStyle name="Note 2 3 2 4 2 3 3" xfId="24058"/>
    <cellStyle name="Note 2 3 2 4 2 3 3 2" xfId="33738"/>
    <cellStyle name="Note 2 3 2 4 2 3 4" xfId="24699"/>
    <cellStyle name="Note 2 3 2 4 2 3 4 2" xfId="34379"/>
    <cellStyle name="Note 2 3 2 4 2 3 5" xfId="27820"/>
    <cellStyle name="Note 2 3 2 4 2 4" xfId="22191"/>
    <cellStyle name="Note 2 3 2 4 2 4 2" xfId="31871"/>
    <cellStyle name="Note 2 3 2 4 2 5" xfId="21140"/>
    <cellStyle name="Note 2 3 2 4 2 5 2" xfId="30820"/>
    <cellStyle name="Note 2 3 2 4 2 6" xfId="19189"/>
    <cellStyle name="Note 2 3 2 4 2 6 2" xfId="28869"/>
    <cellStyle name="Note 2 3 2 4 2 7" xfId="25788"/>
    <cellStyle name="Note 2 3 2 4 3" xfId="16451"/>
    <cellStyle name="Note 2 3 2 4 3 2" xfId="17118"/>
    <cellStyle name="Note 2 3 2 4 3 2 2" xfId="22671"/>
    <cellStyle name="Note 2 3 2 4 3 2 2 2" xfId="32351"/>
    <cellStyle name="Note 2 3 2 4 3 2 3" xfId="19363"/>
    <cellStyle name="Note 2 3 2 4 3 2 3 2" xfId="29043"/>
    <cellStyle name="Note 2 3 2 4 3 2 4" xfId="19258"/>
    <cellStyle name="Note 2 3 2 4 3 2 4 2" xfId="28938"/>
    <cellStyle name="Note 2 3 2 4 3 2 5" xfId="26644"/>
    <cellStyle name="Note 2 3 2 4 3 2 6" xfId="25611"/>
    <cellStyle name="Note 2 3 2 4 3 3" xfId="17900"/>
    <cellStyle name="Note 2 3 2 4 3 3 2" xfId="23460"/>
    <cellStyle name="Note 2 3 2 4 3 3 2 2" xfId="33140"/>
    <cellStyle name="Note 2 3 2 4 3 3 3" xfId="18722"/>
    <cellStyle name="Note 2 3 2 4 3 3 3 2" xfId="28402"/>
    <cellStyle name="Note 2 3 2 4 3 3 4" xfId="24847"/>
    <cellStyle name="Note 2 3 2 4 3 3 4 2" xfId="34527"/>
    <cellStyle name="Note 2 3 2 4 3 3 5" xfId="27584"/>
    <cellStyle name="Note 2 3 2 4 3 4" xfId="21955"/>
    <cellStyle name="Note 2 3 2 4 3 4 2" xfId="31635"/>
    <cellStyle name="Note 2 3 2 4 3 5" xfId="19322"/>
    <cellStyle name="Note 2 3 2 4 3 5 2" xfId="29002"/>
    <cellStyle name="Note 2 3 2 4 3 6" xfId="21158"/>
    <cellStyle name="Note 2 3 2 4 3 6 2" xfId="30838"/>
    <cellStyle name="Note 2 3 2 4 3 7" xfId="25685"/>
    <cellStyle name="Note 2 3 2 4 4" xfId="17193"/>
    <cellStyle name="Note 2 3 2 4 4 2" xfId="22746"/>
    <cellStyle name="Note 2 3 2 4 4 2 2" xfId="32426"/>
    <cellStyle name="Note 2 3 2 4 4 3" xfId="19167"/>
    <cellStyle name="Note 2 3 2 4 4 3 2" xfId="28847"/>
    <cellStyle name="Note 2 3 2 4 4 4" xfId="24230"/>
    <cellStyle name="Note 2 3 2 4 4 4 2" xfId="33910"/>
    <cellStyle name="Note 2 3 2 4 4 5" xfId="26710"/>
    <cellStyle name="Note 2 3 2 4 4 6" xfId="26381"/>
    <cellStyle name="Note 2 3 2 4 5" xfId="17183"/>
    <cellStyle name="Note 2 3 2 4 5 2" xfId="22736"/>
    <cellStyle name="Note 2 3 2 4 5 2 2" xfId="32416"/>
    <cellStyle name="Note 2 3 2 4 5 3" xfId="20378"/>
    <cellStyle name="Note 2 3 2 4 5 3 2" xfId="30058"/>
    <cellStyle name="Note 2 3 2 4 5 4" xfId="21367"/>
    <cellStyle name="Note 2 3 2 4 5 4 2" xfId="31047"/>
    <cellStyle name="Note 2 3 2 4 5 5" xfId="26326"/>
    <cellStyle name="Note 2 3 2 4 6" xfId="21676"/>
    <cellStyle name="Note 2 3 2 4 6 2" xfId="31356"/>
    <cellStyle name="Note 2 3 2 4 7" xfId="18374"/>
    <cellStyle name="Note 2 3 2 4 7 2" xfId="28054"/>
    <cellStyle name="Note 2 3 2 4 8" xfId="21141"/>
    <cellStyle name="Note 2 3 2 4 8 2" xfId="30821"/>
    <cellStyle name="Note 2 3 2 4 9" xfId="26139"/>
    <cellStyle name="Note 2 3 2 5" xfId="16072"/>
    <cellStyle name="Note 2 3 2 5 2" xfId="17420"/>
    <cellStyle name="Note 2 3 2 5 2 2" xfId="22980"/>
    <cellStyle name="Note 2 3 2 5 2 2 2" xfId="32660"/>
    <cellStyle name="Note 2 3 2 5 2 3" xfId="20958"/>
    <cellStyle name="Note 2 3 2 5 2 3 2" xfId="30638"/>
    <cellStyle name="Note 2 3 2 5 2 4" xfId="19536"/>
    <cellStyle name="Note 2 3 2 5 2 4 2" xfId="29216"/>
    <cellStyle name="Note 2 3 2 5 2 5" xfId="26902"/>
    <cellStyle name="Note 2 3 2 5 2 6" xfId="25253"/>
    <cellStyle name="Note 2 3 2 5 3" xfId="18101"/>
    <cellStyle name="Note 2 3 2 5 3 2" xfId="23661"/>
    <cellStyle name="Note 2 3 2 5 3 2 2" xfId="33341"/>
    <cellStyle name="Note 2 3 2 5 3 3" xfId="24250"/>
    <cellStyle name="Note 2 3 2 5 3 3 2" xfId="33930"/>
    <cellStyle name="Note 2 3 2 5 3 4" xfId="18562"/>
    <cellStyle name="Note 2 3 2 5 3 4 2" xfId="28242"/>
    <cellStyle name="Note 2 3 2 5 3 5" xfId="27785"/>
    <cellStyle name="Note 2 3 2 5 4" xfId="22156"/>
    <cellStyle name="Note 2 3 2 5 4 2" xfId="31836"/>
    <cellStyle name="Note 2 3 2 5 5" xfId="19820"/>
    <cellStyle name="Note 2 3 2 5 5 2" xfId="29500"/>
    <cellStyle name="Note 2 3 2 5 6" xfId="19997"/>
    <cellStyle name="Note 2 3 2 5 6 2" xfId="29677"/>
    <cellStyle name="Note 2 3 2 5 7" xfId="25209"/>
    <cellStyle name="Note 2 3 2 6" xfId="16416"/>
    <cellStyle name="Note 2 3 2 6 2" xfId="16906"/>
    <cellStyle name="Note 2 3 2 6 2 2" xfId="22459"/>
    <cellStyle name="Note 2 3 2 6 2 2 2" xfId="32139"/>
    <cellStyle name="Note 2 3 2 6 2 3" xfId="19636"/>
    <cellStyle name="Note 2 3 2 6 2 3 2" xfId="29316"/>
    <cellStyle name="Note 2 3 2 6 2 4" xfId="19385"/>
    <cellStyle name="Note 2 3 2 6 2 4 2" xfId="29065"/>
    <cellStyle name="Note 2 3 2 6 2 5" xfId="26441"/>
    <cellStyle name="Note 2 3 2 6 2 6" xfId="25361"/>
    <cellStyle name="Note 2 3 2 6 3" xfId="17865"/>
    <cellStyle name="Note 2 3 2 6 3 2" xfId="23425"/>
    <cellStyle name="Note 2 3 2 6 3 2 2" xfId="33105"/>
    <cellStyle name="Note 2 3 2 6 3 3" xfId="20149"/>
    <cellStyle name="Note 2 3 2 6 3 3 2" xfId="29829"/>
    <cellStyle name="Note 2 3 2 6 3 4" xfId="20237"/>
    <cellStyle name="Note 2 3 2 6 3 4 2" xfId="29917"/>
    <cellStyle name="Note 2 3 2 6 3 5" xfId="27549"/>
    <cellStyle name="Note 2 3 2 6 4" xfId="21920"/>
    <cellStyle name="Note 2 3 2 6 4 2" xfId="31600"/>
    <cellStyle name="Note 2 3 2 6 5" xfId="20703"/>
    <cellStyle name="Note 2 3 2 6 5 2" xfId="30383"/>
    <cellStyle name="Note 2 3 2 6 6" xfId="18871"/>
    <cellStyle name="Note 2 3 2 6 6 2" xfId="28551"/>
    <cellStyle name="Note 2 3 2 6 7" xfId="26202"/>
    <cellStyle name="Note 2 3 2 7" xfId="17221"/>
    <cellStyle name="Note 2 3 2 7 2" xfId="22774"/>
    <cellStyle name="Note 2 3 2 7 2 2" xfId="32454"/>
    <cellStyle name="Note 2 3 2 7 3" xfId="18484"/>
    <cellStyle name="Note 2 3 2 7 3 2" xfId="28164"/>
    <cellStyle name="Note 2 3 2 7 4" xfId="19090"/>
    <cellStyle name="Note 2 3 2 7 4 2" xfId="28770"/>
    <cellStyle name="Note 2 3 2 7 5" xfId="26735"/>
    <cellStyle name="Note 2 3 2 7 6" xfId="26371"/>
    <cellStyle name="Note 2 3 2 8" xfId="17189"/>
    <cellStyle name="Note 2 3 2 8 2" xfId="22742"/>
    <cellStyle name="Note 2 3 2 8 2 2" xfId="32422"/>
    <cellStyle name="Note 2 3 2 8 3" xfId="18425"/>
    <cellStyle name="Note 2 3 2 8 3 2" xfId="28105"/>
    <cellStyle name="Note 2 3 2 8 4" xfId="19000"/>
    <cellStyle name="Note 2 3 2 8 4 2" xfId="28680"/>
    <cellStyle name="Note 2 3 2 8 5" xfId="27150"/>
    <cellStyle name="Note 2 3 2 9" xfId="21641"/>
    <cellStyle name="Note 2 3 2 9 2" xfId="31321"/>
    <cellStyle name="Note 2 3 3" xfId="15987"/>
    <cellStyle name="Note 2 3 3 10" xfId="25826"/>
    <cellStyle name="Note 2 3 3 2" xfId="16259"/>
    <cellStyle name="Note 2 3 3 2 2" xfId="16730"/>
    <cellStyle name="Note 2 3 3 2 2 2" xfId="17600"/>
    <cellStyle name="Note 2 3 3 2 2 2 2" xfId="23160"/>
    <cellStyle name="Note 2 3 3 2 2 2 2 2" xfId="32840"/>
    <cellStyle name="Note 2 3 3 2 2 2 3" xfId="24151"/>
    <cellStyle name="Note 2 3 3 2 2 2 3 2" xfId="33831"/>
    <cellStyle name="Note 2 3 3 2 2 2 4" xfId="19033"/>
    <cellStyle name="Note 2 3 3 2 2 2 4 2" xfId="28713"/>
    <cellStyle name="Note 2 3 3 2 2 2 5" xfId="27082"/>
    <cellStyle name="Note 2 3 3 2 2 2 6" xfId="27284"/>
    <cellStyle name="Note 2 3 3 2 2 3" xfId="18281"/>
    <cellStyle name="Note 2 3 3 2 2 3 2" xfId="23841"/>
    <cellStyle name="Note 2 3 3 2 2 3 2 2" xfId="33521"/>
    <cellStyle name="Note 2 3 3 2 2 3 3" xfId="20200"/>
    <cellStyle name="Note 2 3 3 2 2 3 3 2" xfId="29880"/>
    <cellStyle name="Note 2 3 3 2 2 3 4" xfId="24702"/>
    <cellStyle name="Note 2 3 3 2 2 3 4 2" xfId="34382"/>
    <cellStyle name="Note 2 3 3 2 2 3 5" xfId="27965"/>
    <cellStyle name="Note 2 3 3 2 2 4" xfId="22336"/>
    <cellStyle name="Note 2 3 3 2 2 4 2" xfId="32016"/>
    <cellStyle name="Note 2 3 3 2 2 5" xfId="21625"/>
    <cellStyle name="Note 2 3 3 2 2 5 2" xfId="31305"/>
    <cellStyle name="Note 2 3 3 2 2 6" xfId="20098"/>
    <cellStyle name="Note 2 3 3 2 2 6 2" xfId="29778"/>
    <cellStyle name="Note 2 3 3 2 2 7" xfId="25422"/>
    <cellStyle name="Note 2 3 3 2 3" xfId="16596"/>
    <cellStyle name="Note 2 3 3 2 3 2" xfId="17364"/>
    <cellStyle name="Note 2 3 3 2 3 2 2" xfId="22924"/>
    <cellStyle name="Note 2 3 3 2 3 2 2 2" xfId="32604"/>
    <cellStyle name="Note 2 3 3 2 3 2 3" xfId="19430"/>
    <cellStyle name="Note 2 3 3 2 3 2 3 2" xfId="29110"/>
    <cellStyle name="Note 2 3 3 2 3 2 4" xfId="24206"/>
    <cellStyle name="Note 2 3 3 2 3 2 4 2" xfId="33886"/>
    <cellStyle name="Note 2 3 3 2 3 2 5" xfId="26846"/>
    <cellStyle name="Note 2 3 3 2 3 2 6" xfId="25179"/>
    <cellStyle name="Note 2 3 3 2 3 3" xfId="18045"/>
    <cellStyle name="Note 2 3 3 2 3 3 2" xfId="23605"/>
    <cellStyle name="Note 2 3 3 2 3 3 2 2" xfId="33285"/>
    <cellStyle name="Note 2 3 3 2 3 3 3" xfId="22397"/>
    <cellStyle name="Note 2 3 3 2 3 3 3 2" xfId="32077"/>
    <cellStyle name="Note 2 3 3 2 3 3 4" xfId="18344"/>
    <cellStyle name="Note 2 3 3 2 3 3 4 2" xfId="28024"/>
    <cellStyle name="Note 2 3 3 2 3 3 5" xfId="27729"/>
    <cellStyle name="Note 2 3 3 2 3 4" xfId="22100"/>
    <cellStyle name="Note 2 3 3 2 3 4 2" xfId="31780"/>
    <cellStyle name="Note 2 3 3 2 3 5" xfId="18559"/>
    <cellStyle name="Note 2 3 3 2 3 5 2" xfId="28239"/>
    <cellStyle name="Note 2 3 3 2 3 6" xfId="24259"/>
    <cellStyle name="Note 2 3 3 2 3 6 2" xfId="33939"/>
    <cellStyle name="Note 2 3 3 2 3 7" xfId="25370"/>
    <cellStyle name="Note 2 3 3 2 4" xfId="17302"/>
    <cellStyle name="Note 2 3 3 2 4 2" xfId="22862"/>
    <cellStyle name="Note 2 3 3 2 4 2 2" xfId="32542"/>
    <cellStyle name="Note 2 3 3 2 4 3" xfId="18410"/>
    <cellStyle name="Note 2 3 3 2 4 3 2" xfId="28090"/>
    <cellStyle name="Note 2 3 3 2 4 4" xfId="21432"/>
    <cellStyle name="Note 2 3 3 2 4 4 2" xfId="31112"/>
    <cellStyle name="Note 2 3 3 2 4 5" xfId="26793"/>
    <cellStyle name="Note 2 3 3 2 4 6" xfId="27206"/>
    <cellStyle name="Note 2 3 3 2 5" xfId="17775"/>
    <cellStyle name="Note 2 3 3 2 5 2" xfId="23335"/>
    <cellStyle name="Note 2 3 3 2 5 2 2" xfId="33015"/>
    <cellStyle name="Note 2 3 3 2 5 3" xfId="19154"/>
    <cellStyle name="Note 2 3 3 2 5 3 2" xfId="28834"/>
    <cellStyle name="Note 2 3 3 2 5 4" xfId="21105"/>
    <cellStyle name="Note 2 3 3 2 5 4 2" xfId="30785"/>
    <cellStyle name="Note 2 3 3 2 5 5" xfId="27459"/>
    <cellStyle name="Note 2 3 3 2 6" xfId="21830"/>
    <cellStyle name="Note 2 3 3 2 6 2" xfId="31510"/>
    <cellStyle name="Note 2 3 3 2 7" xfId="19650"/>
    <cellStyle name="Note 2 3 3 2 7 2" xfId="29330"/>
    <cellStyle name="Note 2 3 3 2 8" xfId="19879"/>
    <cellStyle name="Note 2 3 3 2 8 2" xfId="29559"/>
    <cellStyle name="Note 2 3 3 2 9" xfId="26271"/>
    <cellStyle name="Note 2 3 3 3" xfId="16147"/>
    <cellStyle name="Note 2 3 3 3 2" xfId="17488"/>
    <cellStyle name="Note 2 3 3 3 2 2" xfId="23048"/>
    <cellStyle name="Note 2 3 3 3 2 2 2" xfId="32728"/>
    <cellStyle name="Note 2 3 3 3 2 3" xfId="19542"/>
    <cellStyle name="Note 2 3 3 3 2 3 2" xfId="29222"/>
    <cellStyle name="Note 2 3 3 3 2 4" xfId="18604"/>
    <cellStyle name="Note 2 3 3 3 2 4 2" xfId="28284"/>
    <cellStyle name="Note 2 3 3 3 2 5" xfId="26970"/>
    <cellStyle name="Note 2 3 3 3 2 6" xfId="25059"/>
    <cellStyle name="Note 2 3 3 3 3" xfId="18169"/>
    <cellStyle name="Note 2 3 3 3 3 2" xfId="23729"/>
    <cellStyle name="Note 2 3 3 3 3 2 2" xfId="33409"/>
    <cellStyle name="Note 2 3 3 3 3 3" xfId="20313"/>
    <cellStyle name="Note 2 3 3 3 3 3 2" xfId="29993"/>
    <cellStyle name="Note 2 3 3 3 3 4" xfId="24953"/>
    <cellStyle name="Note 2 3 3 3 3 4 2" xfId="34633"/>
    <cellStyle name="Note 2 3 3 3 3 5" xfId="27853"/>
    <cellStyle name="Note 2 3 3 3 4" xfId="22224"/>
    <cellStyle name="Note 2 3 3 3 4 2" xfId="31904"/>
    <cellStyle name="Note 2 3 3 3 5" xfId="21094"/>
    <cellStyle name="Note 2 3 3 3 5 2" xfId="30774"/>
    <cellStyle name="Note 2 3 3 3 6" xfId="21328"/>
    <cellStyle name="Note 2 3 3 3 6 2" xfId="31008"/>
    <cellStyle name="Note 2 3 3 3 7" xfId="25525"/>
    <cellStyle name="Note 2 3 3 4" xfId="16484"/>
    <cellStyle name="Note 2 3 3 4 2" xfId="16942"/>
    <cellStyle name="Note 2 3 3 4 2 2" xfId="22495"/>
    <cellStyle name="Note 2 3 3 4 2 2 2" xfId="32175"/>
    <cellStyle name="Note 2 3 3 4 2 3" xfId="18864"/>
    <cellStyle name="Note 2 3 3 4 2 3 2" xfId="28544"/>
    <cellStyle name="Note 2 3 3 4 2 4" xfId="18464"/>
    <cellStyle name="Note 2 3 3 4 2 4 2" xfId="28144"/>
    <cellStyle name="Note 2 3 3 4 2 5" xfId="26477"/>
    <cellStyle name="Note 2 3 3 4 2 6" xfId="26179"/>
    <cellStyle name="Note 2 3 3 4 3" xfId="17933"/>
    <cellStyle name="Note 2 3 3 4 3 2" xfId="23493"/>
    <cellStyle name="Note 2 3 3 4 3 2 2" xfId="33173"/>
    <cellStyle name="Note 2 3 3 4 3 3" xfId="19573"/>
    <cellStyle name="Note 2 3 3 4 3 3 2" xfId="29253"/>
    <cellStyle name="Note 2 3 3 4 3 4" xfId="18763"/>
    <cellStyle name="Note 2 3 3 4 3 4 2" xfId="28443"/>
    <cellStyle name="Note 2 3 3 4 3 5" xfId="27617"/>
    <cellStyle name="Note 2 3 3 4 4" xfId="21988"/>
    <cellStyle name="Note 2 3 3 4 4 2" xfId="31668"/>
    <cellStyle name="Note 2 3 3 4 5" xfId="19898"/>
    <cellStyle name="Note 2 3 3 4 5 2" xfId="29578"/>
    <cellStyle name="Note 2 3 3 4 6" xfId="21445"/>
    <cellStyle name="Note 2 3 3 4 6 2" xfId="31125"/>
    <cellStyle name="Note 2 3 3 4 7" xfId="25409"/>
    <cellStyle name="Note 2 3 3 5" xfId="17176"/>
    <cellStyle name="Note 2 3 3 5 2" xfId="22729"/>
    <cellStyle name="Note 2 3 3 5 2 2" xfId="32409"/>
    <cellStyle name="Note 2 3 3 5 3" xfId="18718"/>
    <cellStyle name="Note 2 3 3 5 3 2" xfId="28398"/>
    <cellStyle name="Note 2 3 3 5 4" xfId="24602"/>
    <cellStyle name="Note 2 3 3 5 4 2" xfId="34282"/>
    <cellStyle name="Note 2 3 3 5 5" xfId="26696"/>
    <cellStyle name="Note 2 3 3 5 6" xfId="26345"/>
    <cellStyle name="Note 2 3 3 6" xfId="17663"/>
    <cellStyle name="Note 2 3 3 6 2" xfId="23223"/>
    <cellStyle name="Note 2 3 3 6 2 2" xfId="32903"/>
    <cellStyle name="Note 2 3 3 6 3" xfId="23947"/>
    <cellStyle name="Note 2 3 3 6 3 2" xfId="33627"/>
    <cellStyle name="Note 2 3 3 6 4" xfId="19764"/>
    <cellStyle name="Note 2 3 3 6 4 2" xfId="29444"/>
    <cellStyle name="Note 2 3 3 6 5" xfId="27347"/>
    <cellStyle name="Note 2 3 3 7" xfId="21714"/>
    <cellStyle name="Note 2 3 3 7 2" xfId="31394"/>
    <cellStyle name="Note 2 3 3 8" xfId="23962"/>
    <cellStyle name="Note 2 3 3 8 2" xfId="33642"/>
    <cellStyle name="Note 2 3 3 9" xfId="21615"/>
    <cellStyle name="Note 2 3 3 9 2" xfId="31295"/>
    <cellStyle name="Note 2 3 4" xfId="16217"/>
    <cellStyle name="Note 2 3 4 2" xfId="16716"/>
    <cellStyle name="Note 2 3 4 2 2" xfId="17558"/>
    <cellStyle name="Note 2 3 4 2 2 2" xfId="23118"/>
    <cellStyle name="Note 2 3 4 2 2 2 2" xfId="32798"/>
    <cellStyle name="Note 2 3 4 2 2 3" xfId="21004"/>
    <cellStyle name="Note 2 3 4 2 2 3 2" xfId="30684"/>
    <cellStyle name="Note 2 3 4 2 2 4" xfId="18396"/>
    <cellStyle name="Note 2 3 4 2 2 4 2" xfId="28076"/>
    <cellStyle name="Note 2 3 4 2 2 5" xfId="27040"/>
    <cellStyle name="Note 2 3 4 2 2 6" xfId="27242"/>
    <cellStyle name="Note 2 3 4 2 3" xfId="18239"/>
    <cellStyle name="Note 2 3 4 2 3 2" xfId="23799"/>
    <cellStyle name="Note 2 3 4 2 3 2 2" xfId="33479"/>
    <cellStyle name="Note 2 3 4 2 3 3" xfId="24207"/>
    <cellStyle name="Note 2 3 4 2 3 3 2" xfId="33887"/>
    <cellStyle name="Note 2 3 4 2 3 4" xfId="24810"/>
    <cellStyle name="Note 2 3 4 2 3 4 2" xfId="34490"/>
    <cellStyle name="Note 2 3 4 2 3 5" xfId="27923"/>
    <cellStyle name="Note 2 3 4 2 4" xfId="22294"/>
    <cellStyle name="Note 2 3 4 2 4 2" xfId="31974"/>
    <cellStyle name="Note 2 3 4 2 5" xfId="21213"/>
    <cellStyle name="Note 2 3 4 2 5 2" xfId="30893"/>
    <cellStyle name="Note 2 3 4 2 6" xfId="20428"/>
    <cellStyle name="Note 2 3 4 2 6 2" xfId="30108"/>
    <cellStyle name="Note 2 3 4 2 7" xfId="26104"/>
    <cellStyle name="Note 2 3 4 3" xfId="16554"/>
    <cellStyle name="Note 2 3 4 3 2" xfId="16995"/>
    <cellStyle name="Note 2 3 4 3 2 2" xfId="22548"/>
    <cellStyle name="Note 2 3 4 3 2 2 2" xfId="32228"/>
    <cellStyle name="Note 2 3 4 3 2 3" xfId="21048"/>
    <cellStyle name="Note 2 3 4 3 2 3 2" xfId="30728"/>
    <cellStyle name="Note 2 3 4 3 2 4" xfId="20438"/>
    <cellStyle name="Note 2 3 4 3 2 4 2" xfId="30118"/>
    <cellStyle name="Note 2 3 4 3 2 5" xfId="26530"/>
    <cellStyle name="Note 2 3 4 3 2 6" xfId="26294"/>
    <cellStyle name="Note 2 3 4 3 3" xfId="18003"/>
    <cellStyle name="Note 2 3 4 3 3 2" xfId="23563"/>
    <cellStyle name="Note 2 3 4 3 3 2 2" xfId="33243"/>
    <cellStyle name="Note 2 3 4 3 3 3" xfId="19950"/>
    <cellStyle name="Note 2 3 4 3 3 3 2" xfId="29630"/>
    <cellStyle name="Note 2 3 4 3 3 4" xfId="21130"/>
    <cellStyle name="Note 2 3 4 3 3 4 2" xfId="30810"/>
    <cellStyle name="Note 2 3 4 3 3 5" xfId="27687"/>
    <cellStyle name="Note 2 3 4 3 4" xfId="22058"/>
    <cellStyle name="Note 2 3 4 3 4 2" xfId="31738"/>
    <cellStyle name="Note 2 3 4 3 5" xfId="18386"/>
    <cellStyle name="Note 2 3 4 3 5 2" xfId="28066"/>
    <cellStyle name="Note 2 3 4 3 6" xfId="21151"/>
    <cellStyle name="Note 2 3 4 3 6 2" xfId="30831"/>
    <cellStyle name="Note 2 3 4 3 7" xfId="25490"/>
    <cellStyle name="Note 2 3 4 4" xfId="16993"/>
    <cellStyle name="Note 2 3 4 4 2" xfId="22546"/>
    <cellStyle name="Note 2 3 4 4 2 2" xfId="32226"/>
    <cellStyle name="Note 2 3 4 4 3" xfId="20754"/>
    <cellStyle name="Note 2 3 4 4 3 2" xfId="30434"/>
    <cellStyle name="Note 2 3 4 4 4" xfId="20140"/>
    <cellStyle name="Note 2 3 4 4 4 2" xfId="29820"/>
    <cellStyle name="Note 2 3 4 4 5" xfId="26528"/>
    <cellStyle name="Note 2 3 4 4 6" xfId="25430"/>
    <cellStyle name="Note 2 3 4 5" xfId="17733"/>
    <cellStyle name="Note 2 3 4 5 2" xfId="23293"/>
    <cellStyle name="Note 2 3 4 5 2 2" xfId="32973"/>
    <cellStyle name="Note 2 3 4 5 3" xfId="20714"/>
    <cellStyle name="Note 2 3 4 5 3 2" xfId="30394"/>
    <cellStyle name="Note 2 3 4 5 4" xfId="19348"/>
    <cellStyle name="Note 2 3 4 5 4 2" xfId="29028"/>
    <cellStyle name="Note 2 3 4 5 5" xfId="27417"/>
    <cellStyle name="Note 2 3 4 6" xfId="21784"/>
    <cellStyle name="Note 2 3 4 6 2" xfId="31464"/>
    <cellStyle name="Note 2 3 4 7" xfId="21418"/>
    <cellStyle name="Note 2 3 4 7 2" xfId="31098"/>
    <cellStyle name="Note 2 3 4 8" xfId="24793"/>
    <cellStyle name="Note 2 3 4 8 2" xfId="34473"/>
    <cellStyle name="Note 2 3 4 9" xfId="25488"/>
    <cellStyle name="Note 2 3 5" xfId="16382"/>
    <cellStyle name="Note 2 3 5 2" xfId="17052"/>
    <cellStyle name="Note 2 3 5 2 2" xfId="22605"/>
    <cellStyle name="Note 2 3 5 2 2 2" xfId="32285"/>
    <cellStyle name="Note 2 3 5 2 3" xfId="24032"/>
    <cellStyle name="Note 2 3 5 2 3 2" xfId="33712"/>
    <cellStyle name="Note 2 3 5 2 4" xfId="20692"/>
    <cellStyle name="Note 2 3 5 2 4 2" xfId="30372"/>
    <cellStyle name="Note 2 3 5 2 5" xfId="26587"/>
    <cellStyle name="Note 2 3 5 2 6" xfId="26038"/>
    <cellStyle name="Note 2 3 5 3" xfId="17831"/>
    <cellStyle name="Note 2 3 5 3 2" xfId="23391"/>
    <cellStyle name="Note 2 3 5 3 2 2" xfId="33071"/>
    <cellStyle name="Note 2 3 5 3 3" xfId="20840"/>
    <cellStyle name="Note 2 3 5 3 3 2" xfId="30520"/>
    <cellStyle name="Note 2 3 5 3 4" xfId="24830"/>
    <cellStyle name="Note 2 3 5 3 4 2" xfId="34510"/>
    <cellStyle name="Note 2 3 5 3 5" xfId="27515"/>
    <cellStyle name="Note 2 3 5 4" xfId="21886"/>
    <cellStyle name="Note 2 3 5 4 2" xfId="31566"/>
    <cellStyle name="Note 2 3 5 5" xfId="20731"/>
    <cellStyle name="Note 2 3 5 5 2" xfId="30411"/>
    <cellStyle name="Note 2 3 5 6" xfId="20457"/>
    <cellStyle name="Note 2 3 5 6 2" xfId="30137"/>
    <cellStyle name="Note 2 3 5 7" xfId="26220"/>
    <cellStyle name="Note 2 3 6" xfId="24531"/>
    <cellStyle name="Note 2 3 6 2" xfId="34211"/>
    <cellStyle name="Note 2 4" xfId="4243"/>
    <cellStyle name="Note 2 4 2" xfId="15970"/>
    <cellStyle name="Note 2 4 2 10" xfId="18853"/>
    <cellStyle name="Note 2 4 2 10 2" xfId="28533"/>
    <cellStyle name="Note 2 4 2 11" xfId="24926"/>
    <cellStyle name="Note 2 4 2 11 2" xfId="34606"/>
    <cellStyle name="Note 2 4 2 12" xfId="25946"/>
    <cellStyle name="Note 2 4 2 2" xfId="16062"/>
    <cellStyle name="Note 2 4 2 2 10" xfId="25982"/>
    <cellStyle name="Note 2 4 2 2 2" xfId="16308"/>
    <cellStyle name="Note 2 4 2 2 2 2" xfId="16779"/>
    <cellStyle name="Note 2 4 2 2 2 2 2" xfId="17649"/>
    <cellStyle name="Note 2 4 2 2 2 2 2 2" xfId="23209"/>
    <cellStyle name="Note 2 4 2 2 2 2 2 2 2" xfId="32889"/>
    <cellStyle name="Note 2 4 2 2 2 2 2 3" xfId="20625"/>
    <cellStyle name="Note 2 4 2 2 2 2 2 3 2" xfId="30305"/>
    <cellStyle name="Note 2 4 2 2 2 2 2 4" xfId="24261"/>
    <cellStyle name="Note 2 4 2 2 2 2 2 4 2" xfId="33941"/>
    <cellStyle name="Note 2 4 2 2 2 2 2 5" xfId="27131"/>
    <cellStyle name="Note 2 4 2 2 2 2 2 6" xfId="27333"/>
    <cellStyle name="Note 2 4 2 2 2 2 3" xfId="18330"/>
    <cellStyle name="Note 2 4 2 2 2 2 3 2" xfId="23890"/>
    <cellStyle name="Note 2 4 2 2 2 2 3 2 2" xfId="33570"/>
    <cellStyle name="Note 2 4 2 2 2 2 3 3" xfId="24590"/>
    <cellStyle name="Note 2 4 2 2 2 2 3 3 2" xfId="34270"/>
    <cellStyle name="Note 2 4 2 2 2 2 3 4" xfId="24800"/>
    <cellStyle name="Note 2 4 2 2 2 2 3 4 2" xfId="34480"/>
    <cellStyle name="Note 2 4 2 2 2 2 3 5" xfId="28014"/>
    <cellStyle name="Note 2 4 2 2 2 2 4" xfId="22385"/>
    <cellStyle name="Note 2 4 2 2 2 2 4 2" xfId="32065"/>
    <cellStyle name="Note 2 4 2 2 2 2 5" xfId="19555"/>
    <cellStyle name="Note 2 4 2 2 2 2 5 2" xfId="29235"/>
    <cellStyle name="Note 2 4 2 2 2 2 6" xfId="20441"/>
    <cellStyle name="Note 2 4 2 2 2 2 6 2" xfId="30121"/>
    <cellStyle name="Note 2 4 2 2 2 2 7" xfId="25375"/>
    <cellStyle name="Note 2 4 2 2 2 3" xfId="16645"/>
    <cellStyle name="Note 2 4 2 2 2 3 2" xfId="17413"/>
    <cellStyle name="Note 2 4 2 2 2 3 2 2" xfId="22973"/>
    <cellStyle name="Note 2 4 2 2 2 3 2 2 2" xfId="32653"/>
    <cellStyle name="Note 2 4 2 2 2 3 2 3" xfId="19848"/>
    <cellStyle name="Note 2 4 2 2 2 3 2 3 2" xfId="29528"/>
    <cellStyle name="Note 2 4 2 2 2 3 2 4" xfId="19689"/>
    <cellStyle name="Note 2 4 2 2 2 3 2 4 2" xfId="29369"/>
    <cellStyle name="Note 2 4 2 2 2 3 2 5" xfId="26895"/>
    <cellStyle name="Note 2 4 2 2 2 3 2 6" xfId="25172"/>
    <cellStyle name="Note 2 4 2 2 2 3 3" xfId="18094"/>
    <cellStyle name="Note 2 4 2 2 2 3 3 2" xfId="23654"/>
    <cellStyle name="Note 2 4 2 2 2 3 3 2 2" xfId="33334"/>
    <cellStyle name="Note 2 4 2 2 2 3 3 3" xfId="20247"/>
    <cellStyle name="Note 2 4 2 2 2 3 3 3 2" xfId="29927"/>
    <cellStyle name="Note 2 4 2 2 2 3 3 4" xfId="20504"/>
    <cellStyle name="Note 2 4 2 2 2 3 3 4 2" xfId="30184"/>
    <cellStyle name="Note 2 4 2 2 2 3 3 5" xfId="27778"/>
    <cellStyle name="Note 2 4 2 2 2 3 4" xfId="22149"/>
    <cellStyle name="Note 2 4 2 2 2 3 4 2" xfId="31829"/>
    <cellStyle name="Note 2 4 2 2 2 3 5" xfId="21592"/>
    <cellStyle name="Note 2 4 2 2 2 3 5 2" xfId="31272"/>
    <cellStyle name="Note 2 4 2 2 2 3 6" xfId="18590"/>
    <cellStyle name="Note 2 4 2 2 2 3 6 2" xfId="28270"/>
    <cellStyle name="Note 2 4 2 2 2 3 7" xfId="25896"/>
    <cellStyle name="Note 2 4 2 2 2 4" xfId="17031"/>
    <cellStyle name="Note 2 4 2 2 2 4 2" xfId="22584"/>
    <cellStyle name="Note 2 4 2 2 2 4 2 2" xfId="32264"/>
    <cellStyle name="Note 2 4 2 2 2 4 3" xfId="19384"/>
    <cellStyle name="Note 2 4 2 2 2 4 3 2" xfId="29064"/>
    <cellStyle name="Note 2 4 2 2 2 4 4" xfId="18412"/>
    <cellStyle name="Note 2 4 2 2 2 4 4 2" xfId="28092"/>
    <cellStyle name="Note 2 4 2 2 2 4 5" xfId="26566"/>
    <cellStyle name="Note 2 4 2 2 2 4 6" xfId="25735"/>
    <cellStyle name="Note 2 4 2 2 2 5" xfId="17824"/>
    <cellStyle name="Note 2 4 2 2 2 5 2" xfId="23384"/>
    <cellStyle name="Note 2 4 2 2 2 5 2 2" xfId="33064"/>
    <cellStyle name="Note 2 4 2 2 2 5 3" xfId="20278"/>
    <cellStyle name="Note 2 4 2 2 2 5 3 2" xfId="29958"/>
    <cellStyle name="Note 2 4 2 2 2 5 4" xfId="20929"/>
    <cellStyle name="Note 2 4 2 2 2 5 4 2" xfId="30609"/>
    <cellStyle name="Note 2 4 2 2 2 5 5" xfId="27508"/>
    <cellStyle name="Note 2 4 2 2 2 6" xfId="21879"/>
    <cellStyle name="Note 2 4 2 2 2 6 2" xfId="31559"/>
    <cellStyle name="Note 2 4 2 2 2 7" xfId="20815"/>
    <cellStyle name="Note 2 4 2 2 2 7 2" xfId="30495"/>
    <cellStyle name="Note 2 4 2 2 2 8" xfId="24843"/>
    <cellStyle name="Note 2 4 2 2 2 8 2" xfId="34523"/>
    <cellStyle name="Note 2 4 2 2 2 9" xfId="25857"/>
    <cellStyle name="Note 2 4 2 2 3" xfId="16251"/>
    <cellStyle name="Note 2 4 2 2 3 2" xfId="17592"/>
    <cellStyle name="Note 2 4 2 2 3 2 2" xfId="23152"/>
    <cellStyle name="Note 2 4 2 2 3 2 2 2" xfId="32832"/>
    <cellStyle name="Note 2 4 2 2 3 2 3" xfId="18811"/>
    <cellStyle name="Note 2 4 2 2 3 2 3 2" xfId="28491"/>
    <cellStyle name="Note 2 4 2 2 3 2 4" xfId="19514"/>
    <cellStyle name="Note 2 4 2 2 3 2 4 2" xfId="29194"/>
    <cellStyle name="Note 2 4 2 2 3 2 5" xfId="27074"/>
    <cellStyle name="Note 2 4 2 2 3 2 6" xfId="27276"/>
    <cellStyle name="Note 2 4 2 2 3 3" xfId="18273"/>
    <cellStyle name="Note 2 4 2 2 3 3 2" xfId="23833"/>
    <cellStyle name="Note 2 4 2 2 3 3 2 2" xfId="33513"/>
    <cellStyle name="Note 2 4 2 2 3 3 3" xfId="23984"/>
    <cellStyle name="Note 2 4 2 2 3 3 3 2" xfId="33664"/>
    <cellStyle name="Note 2 4 2 2 3 3 4" xfId="24795"/>
    <cellStyle name="Note 2 4 2 2 3 3 4 2" xfId="34475"/>
    <cellStyle name="Note 2 4 2 2 3 3 5" xfId="27957"/>
    <cellStyle name="Note 2 4 2 2 3 4" xfId="22328"/>
    <cellStyle name="Note 2 4 2 2 3 4 2" xfId="32008"/>
    <cellStyle name="Note 2 4 2 2 3 5" xfId="20528"/>
    <cellStyle name="Note 2 4 2 2 3 5 2" xfId="30208"/>
    <cellStyle name="Note 2 4 2 2 3 6" xfId="19228"/>
    <cellStyle name="Note 2 4 2 2 3 6 2" xfId="28908"/>
    <cellStyle name="Note 2 4 2 2 3 7" xfId="25453"/>
    <cellStyle name="Note 2 4 2 2 4" xfId="16588"/>
    <cellStyle name="Note 2 4 2 2 4 2" xfId="17356"/>
    <cellStyle name="Note 2 4 2 2 4 2 2" xfId="22916"/>
    <cellStyle name="Note 2 4 2 2 4 2 2 2" xfId="32596"/>
    <cellStyle name="Note 2 4 2 2 4 2 3" xfId="19943"/>
    <cellStyle name="Note 2 4 2 2 4 2 3 2" xfId="29623"/>
    <cellStyle name="Note 2 4 2 2 4 2 4" xfId="21153"/>
    <cellStyle name="Note 2 4 2 2 4 2 4 2" xfId="30833"/>
    <cellStyle name="Note 2 4 2 2 4 2 5" xfId="26838"/>
    <cellStyle name="Note 2 4 2 2 4 2 6" xfId="25240"/>
    <cellStyle name="Note 2 4 2 2 4 3" xfId="18037"/>
    <cellStyle name="Note 2 4 2 2 4 3 2" xfId="23597"/>
    <cellStyle name="Note 2 4 2 2 4 3 2 2" xfId="33277"/>
    <cellStyle name="Note 2 4 2 2 4 3 3" xfId="19976"/>
    <cellStyle name="Note 2 4 2 2 4 3 3 2" xfId="29656"/>
    <cellStyle name="Note 2 4 2 2 4 3 4" xfId="20337"/>
    <cellStyle name="Note 2 4 2 2 4 3 4 2" xfId="30017"/>
    <cellStyle name="Note 2 4 2 2 4 3 5" xfId="27721"/>
    <cellStyle name="Note 2 4 2 2 4 4" xfId="22092"/>
    <cellStyle name="Note 2 4 2 2 4 4 2" xfId="31772"/>
    <cellStyle name="Note 2 4 2 2 4 5" xfId="19718"/>
    <cellStyle name="Note 2 4 2 2 4 5 2" xfId="29398"/>
    <cellStyle name="Note 2 4 2 2 4 6" xfId="24084"/>
    <cellStyle name="Note 2 4 2 2 4 6 2" xfId="33764"/>
    <cellStyle name="Note 2 4 2 2 4 7" xfId="25275"/>
    <cellStyle name="Note 2 4 2 2 5" xfId="17252"/>
    <cellStyle name="Note 2 4 2 2 5 2" xfId="22804"/>
    <cellStyle name="Note 2 4 2 2 5 2 2" xfId="32484"/>
    <cellStyle name="Note 2 4 2 2 5 3" xfId="20514"/>
    <cellStyle name="Note 2 4 2 2 5 3 2" xfId="30194"/>
    <cellStyle name="Note 2 4 2 2 5 4" xfId="21361"/>
    <cellStyle name="Note 2 4 2 2 5 4 2" xfId="31041"/>
    <cellStyle name="Note 2 4 2 2 5 5" xfId="26758"/>
    <cellStyle name="Note 2 4 2 2 5 6" xfId="27197"/>
    <cellStyle name="Note 2 4 2 2 6" xfId="17767"/>
    <cellStyle name="Note 2 4 2 2 6 2" xfId="23327"/>
    <cellStyle name="Note 2 4 2 2 6 2 2" xfId="33007"/>
    <cellStyle name="Note 2 4 2 2 6 3" xfId="23933"/>
    <cellStyle name="Note 2 4 2 2 6 3 2" xfId="33613"/>
    <cellStyle name="Note 2 4 2 2 6 4" xfId="19386"/>
    <cellStyle name="Note 2 4 2 2 6 4 2" xfId="29066"/>
    <cellStyle name="Note 2 4 2 2 6 5" xfId="27451"/>
    <cellStyle name="Note 2 4 2 2 7" xfId="21820"/>
    <cellStyle name="Note 2 4 2 2 7 2" xfId="31500"/>
    <cellStyle name="Note 2 4 2 2 8" xfId="18892"/>
    <cellStyle name="Note 2 4 2 2 8 2" xfId="28572"/>
    <cellStyle name="Note 2 4 2 2 9" xfId="20041"/>
    <cellStyle name="Note 2 4 2 2 9 2" xfId="29721"/>
    <cellStyle name="Note 2 4 2 3" xfId="16218"/>
    <cellStyle name="Note 2 4 2 3 2" xfId="16717"/>
    <cellStyle name="Note 2 4 2 3 2 2" xfId="17559"/>
    <cellStyle name="Note 2 4 2 3 2 2 2" xfId="23119"/>
    <cellStyle name="Note 2 4 2 3 2 2 2 2" xfId="32799"/>
    <cellStyle name="Note 2 4 2 3 2 2 3" xfId="18758"/>
    <cellStyle name="Note 2 4 2 3 2 2 3 2" xfId="28438"/>
    <cellStyle name="Note 2 4 2 3 2 2 4" xfId="18557"/>
    <cellStyle name="Note 2 4 2 3 2 2 4 2" xfId="28237"/>
    <cellStyle name="Note 2 4 2 3 2 2 5" xfId="27041"/>
    <cellStyle name="Note 2 4 2 3 2 2 6" xfId="27243"/>
    <cellStyle name="Note 2 4 2 3 2 3" xfId="18240"/>
    <cellStyle name="Note 2 4 2 3 2 3 2" xfId="23800"/>
    <cellStyle name="Note 2 4 2 3 2 3 2 2" xfId="33480"/>
    <cellStyle name="Note 2 4 2 3 2 3 3" xfId="24272"/>
    <cellStyle name="Note 2 4 2 3 2 3 3 2" xfId="33952"/>
    <cellStyle name="Note 2 4 2 3 2 3 4" xfId="24677"/>
    <cellStyle name="Note 2 4 2 3 2 3 4 2" xfId="34357"/>
    <cellStyle name="Note 2 4 2 3 2 3 5" xfId="27924"/>
    <cellStyle name="Note 2 4 2 3 2 4" xfId="22295"/>
    <cellStyle name="Note 2 4 2 3 2 4 2" xfId="31975"/>
    <cellStyle name="Note 2 4 2 3 2 5" xfId="18498"/>
    <cellStyle name="Note 2 4 2 3 2 5 2" xfId="28178"/>
    <cellStyle name="Note 2 4 2 3 2 6" xfId="24094"/>
    <cellStyle name="Note 2 4 2 3 2 6 2" xfId="33774"/>
    <cellStyle name="Note 2 4 2 3 2 7" xfId="25563"/>
    <cellStyle name="Note 2 4 2 3 3" xfId="16555"/>
    <cellStyle name="Note 2 4 2 3 3 2" xfId="16965"/>
    <cellStyle name="Note 2 4 2 3 3 2 2" xfId="22518"/>
    <cellStyle name="Note 2 4 2 3 3 2 2 2" xfId="32198"/>
    <cellStyle name="Note 2 4 2 3 3 2 3" xfId="21010"/>
    <cellStyle name="Note 2 4 2 3 3 2 3 2" xfId="30690"/>
    <cellStyle name="Note 2 4 2 3 3 2 4" xfId="24085"/>
    <cellStyle name="Note 2 4 2 3 3 2 4 2" xfId="33765"/>
    <cellStyle name="Note 2 4 2 3 3 2 5" xfId="26500"/>
    <cellStyle name="Note 2 4 2 3 3 2 6" xfId="25881"/>
    <cellStyle name="Note 2 4 2 3 3 3" xfId="18004"/>
    <cellStyle name="Note 2 4 2 3 3 3 2" xfId="23564"/>
    <cellStyle name="Note 2 4 2 3 3 3 2 2" xfId="33244"/>
    <cellStyle name="Note 2 4 2 3 3 3 3" xfId="19583"/>
    <cellStyle name="Note 2 4 2 3 3 3 3 2" xfId="29263"/>
    <cellStyle name="Note 2 4 2 3 3 3 4" xfId="21381"/>
    <cellStyle name="Note 2 4 2 3 3 3 4 2" xfId="31061"/>
    <cellStyle name="Note 2 4 2 3 3 3 5" xfId="27688"/>
    <cellStyle name="Note 2 4 2 3 3 4" xfId="22059"/>
    <cellStyle name="Note 2 4 2 3 3 4 2" xfId="31739"/>
    <cellStyle name="Note 2 4 2 3 3 5" xfId="19487"/>
    <cellStyle name="Note 2 4 2 3 3 5 2" xfId="29167"/>
    <cellStyle name="Note 2 4 2 3 3 6" xfId="20539"/>
    <cellStyle name="Note 2 4 2 3 3 6 2" xfId="30219"/>
    <cellStyle name="Note 2 4 2 3 3 7" xfId="25362"/>
    <cellStyle name="Note 2 4 2 3 4" xfId="16992"/>
    <cellStyle name="Note 2 4 2 3 4 2" xfId="22545"/>
    <cellStyle name="Note 2 4 2 3 4 2 2" xfId="32225"/>
    <cellStyle name="Note 2 4 2 3 4 3" xfId="19485"/>
    <cellStyle name="Note 2 4 2 3 4 3 2" xfId="29165"/>
    <cellStyle name="Note 2 4 2 3 4 4" xfId="20751"/>
    <cellStyle name="Note 2 4 2 3 4 4 2" xfId="30431"/>
    <cellStyle name="Note 2 4 2 3 4 5" xfId="26527"/>
    <cellStyle name="Note 2 4 2 3 4 6" xfId="25681"/>
    <cellStyle name="Note 2 4 2 3 5" xfId="17734"/>
    <cellStyle name="Note 2 4 2 3 5 2" xfId="23294"/>
    <cellStyle name="Note 2 4 2 3 5 2 2" xfId="32974"/>
    <cellStyle name="Note 2 4 2 3 5 3" xfId="18643"/>
    <cellStyle name="Note 2 4 2 3 5 3 2" xfId="28323"/>
    <cellStyle name="Note 2 4 2 3 5 4" xfId="24083"/>
    <cellStyle name="Note 2 4 2 3 5 4 2" xfId="33763"/>
    <cellStyle name="Note 2 4 2 3 5 5" xfId="27418"/>
    <cellStyle name="Note 2 4 2 3 6" xfId="21785"/>
    <cellStyle name="Note 2 4 2 3 6 2" xfId="31465"/>
    <cellStyle name="Note 2 4 2 3 7" xfId="24142"/>
    <cellStyle name="Note 2 4 2 3 7 2" xfId="33822"/>
    <cellStyle name="Note 2 4 2 3 8" xfId="24632"/>
    <cellStyle name="Note 2 4 2 3 8 2" xfId="34312"/>
    <cellStyle name="Note 2 4 2 3 9" xfId="25360"/>
    <cellStyle name="Note 2 4 2 4" xfId="16130"/>
    <cellStyle name="Note 2 4 2 4 2" xfId="16676"/>
    <cellStyle name="Note 2 4 2 4 2 2" xfId="17478"/>
    <cellStyle name="Note 2 4 2 4 2 2 2" xfId="23038"/>
    <cellStyle name="Note 2 4 2 4 2 2 2 2" xfId="32718"/>
    <cellStyle name="Note 2 4 2 4 2 2 3" xfId="19131"/>
    <cellStyle name="Note 2 4 2 4 2 2 3 2" xfId="28811"/>
    <cellStyle name="Note 2 4 2 4 2 2 4" xfId="19620"/>
    <cellStyle name="Note 2 4 2 4 2 2 4 2" xfId="29300"/>
    <cellStyle name="Note 2 4 2 4 2 2 5" xfId="26960"/>
    <cellStyle name="Note 2 4 2 4 2 2 6" xfId="25077"/>
    <cellStyle name="Note 2 4 2 4 2 3" xfId="18159"/>
    <cellStyle name="Note 2 4 2 4 2 3 2" xfId="23719"/>
    <cellStyle name="Note 2 4 2 4 2 3 2 2" xfId="33399"/>
    <cellStyle name="Note 2 4 2 4 2 3 3" xfId="24273"/>
    <cellStyle name="Note 2 4 2 4 2 3 3 2" xfId="33953"/>
    <cellStyle name="Note 2 4 2 4 2 3 4" xfId="24966"/>
    <cellStyle name="Note 2 4 2 4 2 3 4 2" xfId="34646"/>
    <cellStyle name="Note 2 4 2 4 2 3 5" xfId="27843"/>
    <cellStyle name="Note 2 4 2 4 2 4" xfId="22214"/>
    <cellStyle name="Note 2 4 2 4 2 4 2" xfId="31894"/>
    <cellStyle name="Note 2 4 2 4 2 5" xfId="21198"/>
    <cellStyle name="Note 2 4 2 4 2 5 2" xfId="30878"/>
    <cellStyle name="Note 2 4 2 4 2 6" xfId="18492"/>
    <cellStyle name="Note 2 4 2 4 2 6 2" xfId="28172"/>
    <cellStyle name="Note 2 4 2 4 2 7" xfId="26140"/>
    <cellStyle name="Note 2 4 2 4 3" xfId="16474"/>
    <cellStyle name="Note 2 4 2 4 3 2" xfId="16974"/>
    <cellStyle name="Note 2 4 2 4 3 2 2" xfId="22527"/>
    <cellStyle name="Note 2 4 2 4 3 2 2 2" xfId="32207"/>
    <cellStyle name="Note 2 4 2 4 3 2 3" xfId="21460"/>
    <cellStyle name="Note 2 4 2 4 3 2 3 2" xfId="31140"/>
    <cellStyle name="Note 2 4 2 4 3 2 4" xfId="20144"/>
    <cellStyle name="Note 2 4 2 4 3 2 4 2" xfId="29824"/>
    <cellStyle name="Note 2 4 2 4 3 2 5" xfId="26509"/>
    <cellStyle name="Note 2 4 2 4 3 2 6" xfId="25809"/>
    <cellStyle name="Note 2 4 2 4 3 3" xfId="17923"/>
    <cellStyle name="Note 2 4 2 4 3 3 2" xfId="23483"/>
    <cellStyle name="Note 2 4 2 4 3 3 2 2" xfId="33163"/>
    <cellStyle name="Note 2 4 2 4 3 3 3" xfId="18891"/>
    <cellStyle name="Note 2 4 2 4 3 3 3 2" xfId="28571"/>
    <cellStyle name="Note 2 4 2 4 3 3 4" xfId="24256"/>
    <cellStyle name="Note 2 4 2 4 3 3 4 2" xfId="33936"/>
    <cellStyle name="Note 2 4 2 4 3 3 5" xfId="27607"/>
    <cellStyle name="Note 2 4 2 4 3 4" xfId="21978"/>
    <cellStyle name="Note 2 4 2 4 3 4 2" xfId="31658"/>
    <cellStyle name="Note 2 4 2 4 3 5" xfId="24197"/>
    <cellStyle name="Note 2 4 2 4 3 5 2" xfId="33877"/>
    <cellStyle name="Note 2 4 2 4 3 6" xfId="19287"/>
    <cellStyle name="Note 2 4 2 4 3 6 2" xfId="28967"/>
    <cellStyle name="Note 2 4 2 4 3 7" xfId="25571"/>
    <cellStyle name="Note 2 4 2 4 4" xfId="17204"/>
    <cellStyle name="Note 2 4 2 4 4 2" xfId="22757"/>
    <cellStyle name="Note 2 4 2 4 4 2 2" xfId="32437"/>
    <cellStyle name="Note 2 4 2 4 4 3" xfId="19370"/>
    <cellStyle name="Note 2 4 2 4 4 3 2" xfId="29050"/>
    <cellStyle name="Note 2 4 2 4 4 4" xfId="21201"/>
    <cellStyle name="Note 2 4 2 4 4 4 2" xfId="30881"/>
    <cellStyle name="Note 2 4 2 4 4 5" xfId="26719"/>
    <cellStyle name="Note 2 4 2 4 4 6" xfId="27192"/>
    <cellStyle name="Note 2 4 2 4 5" xfId="17653"/>
    <cellStyle name="Note 2 4 2 4 5 2" xfId="23213"/>
    <cellStyle name="Note 2 4 2 4 5 2 2" xfId="32893"/>
    <cellStyle name="Note 2 4 2 4 5 3" xfId="19407"/>
    <cellStyle name="Note 2 4 2 4 5 3 2" xfId="29087"/>
    <cellStyle name="Note 2 4 2 4 5 4" xfId="19448"/>
    <cellStyle name="Note 2 4 2 4 5 4 2" xfId="29128"/>
    <cellStyle name="Note 2 4 2 4 5 5" xfId="27337"/>
    <cellStyle name="Note 2 4 2 4 6" xfId="21700"/>
    <cellStyle name="Note 2 4 2 4 6 2" xfId="31380"/>
    <cellStyle name="Note 2 4 2 4 7" xfId="24268"/>
    <cellStyle name="Note 2 4 2 4 7 2" xfId="33948"/>
    <cellStyle name="Note 2 4 2 4 8" xfId="19453"/>
    <cellStyle name="Note 2 4 2 4 8 2" xfId="29133"/>
    <cellStyle name="Note 2 4 2 4 9" xfId="26031"/>
    <cellStyle name="Note 2 4 2 5" xfId="16099"/>
    <cellStyle name="Note 2 4 2 5 2" xfId="17447"/>
    <cellStyle name="Note 2 4 2 5 2 2" xfId="23007"/>
    <cellStyle name="Note 2 4 2 5 2 2 2" xfId="32687"/>
    <cellStyle name="Note 2 4 2 5 2 3" xfId="21461"/>
    <cellStyle name="Note 2 4 2 5 2 3 2" xfId="31141"/>
    <cellStyle name="Note 2 4 2 5 2 4" xfId="18790"/>
    <cellStyle name="Note 2 4 2 5 2 4 2" xfId="28470"/>
    <cellStyle name="Note 2 4 2 5 2 5" xfId="26929"/>
    <cellStyle name="Note 2 4 2 5 2 6" xfId="25232"/>
    <cellStyle name="Note 2 4 2 5 3" xfId="18128"/>
    <cellStyle name="Note 2 4 2 5 3 2" xfId="23688"/>
    <cellStyle name="Note 2 4 2 5 3 2 2" xfId="33368"/>
    <cellStyle name="Note 2 4 2 5 3 3" xfId="24385"/>
    <cellStyle name="Note 2 4 2 5 3 3 2" xfId="34065"/>
    <cellStyle name="Note 2 4 2 5 3 4" xfId="21329"/>
    <cellStyle name="Note 2 4 2 5 3 4 2" xfId="31009"/>
    <cellStyle name="Note 2 4 2 5 3 5" xfId="27812"/>
    <cellStyle name="Note 2 4 2 5 4" xfId="22183"/>
    <cellStyle name="Note 2 4 2 5 4 2" xfId="31863"/>
    <cellStyle name="Note 2 4 2 5 5" xfId="21364"/>
    <cellStyle name="Note 2 4 2 5 5 2" xfId="31044"/>
    <cellStyle name="Note 2 4 2 5 6" xfId="21077"/>
    <cellStyle name="Note 2 4 2 5 6 2" xfId="30757"/>
    <cellStyle name="Note 2 4 2 5 7" xfId="25603"/>
    <cellStyle name="Note 2 4 2 6" xfId="16443"/>
    <cellStyle name="Note 2 4 2 6 2" xfId="16857"/>
    <cellStyle name="Note 2 4 2 6 2 2" xfId="22410"/>
    <cellStyle name="Note 2 4 2 6 2 2 2" xfId="32090"/>
    <cellStyle name="Note 2 4 2 6 2 3" xfId="21413"/>
    <cellStyle name="Note 2 4 2 6 2 3 2" xfId="31093"/>
    <cellStyle name="Note 2 4 2 6 2 4" xfId="25017"/>
    <cellStyle name="Note 2 4 2 6 2 4 2" xfId="34697"/>
    <cellStyle name="Note 2 4 2 6 2 5" xfId="26392"/>
    <cellStyle name="Note 2 4 2 6 2 6" xfId="25566"/>
    <cellStyle name="Note 2 4 2 6 3" xfId="17892"/>
    <cellStyle name="Note 2 4 2 6 3 2" xfId="23452"/>
    <cellStyle name="Note 2 4 2 6 3 2 2" xfId="33132"/>
    <cellStyle name="Note 2 4 2 6 3 3" xfId="19568"/>
    <cellStyle name="Note 2 4 2 6 3 3 2" xfId="29248"/>
    <cellStyle name="Note 2 4 2 6 3 4" xfId="24631"/>
    <cellStyle name="Note 2 4 2 6 3 4 2" xfId="34311"/>
    <cellStyle name="Note 2 4 2 6 3 5" xfId="27576"/>
    <cellStyle name="Note 2 4 2 6 4" xfId="21947"/>
    <cellStyle name="Note 2 4 2 6 4 2" xfId="31627"/>
    <cellStyle name="Note 2 4 2 6 5" xfId="23920"/>
    <cellStyle name="Note 2 4 2 6 5 2" xfId="33600"/>
    <cellStyle name="Note 2 4 2 6 6" xfId="20561"/>
    <cellStyle name="Note 2 4 2 6 6 2" xfId="30241"/>
    <cellStyle name="Note 2 4 2 6 7" xfId="25638"/>
    <cellStyle name="Note 2 4 2 7" xfId="17135"/>
    <cellStyle name="Note 2 4 2 7 2" xfId="22688"/>
    <cellStyle name="Note 2 4 2 7 2 2" xfId="32368"/>
    <cellStyle name="Note 2 4 2 7 3" xfId="19251"/>
    <cellStyle name="Note 2 4 2 7 3 2" xfId="28931"/>
    <cellStyle name="Note 2 4 2 7 4" xfId="19236"/>
    <cellStyle name="Note 2 4 2 7 4 2" xfId="28916"/>
    <cellStyle name="Note 2 4 2 7 5" xfId="26661"/>
    <cellStyle name="Note 2 4 2 7 6" xfId="25777"/>
    <cellStyle name="Note 2 4 2 8" xfId="17152"/>
    <cellStyle name="Note 2 4 2 8 2" xfId="22705"/>
    <cellStyle name="Note 2 4 2 8 2 2" xfId="32385"/>
    <cellStyle name="Note 2 4 2 8 3" xfId="19127"/>
    <cellStyle name="Note 2 4 2 8 3 2" xfId="28807"/>
    <cellStyle name="Note 2 4 2 8 4" xfId="19786"/>
    <cellStyle name="Note 2 4 2 8 4 2" xfId="29466"/>
    <cellStyle name="Note 2 4 2 8 5" xfId="27167"/>
    <cellStyle name="Note 2 4 2 9" xfId="21668"/>
    <cellStyle name="Note 2 4 2 9 2" xfId="31348"/>
    <cellStyle name="Note 2 4 3" xfId="16018"/>
    <cellStyle name="Note 2 4 3 10" xfId="25720"/>
    <cellStyle name="Note 2 4 3 2" xfId="16287"/>
    <cellStyle name="Note 2 4 3 2 2" xfId="16758"/>
    <cellStyle name="Note 2 4 3 2 2 2" xfId="17628"/>
    <cellStyle name="Note 2 4 3 2 2 2 2" xfId="23188"/>
    <cellStyle name="Note 2 4 3 2 2 2 2 2" xfId="32868"/>
    <cellStyle name="Note 2 4 3 2 2 2 3" xfId="20593"/>
    <cellStyle name="Note 2 4 3 2 2 2 3 2" xfId="30273"/>
    <cellStyle name="Note 2 4 3 2 2 2 4" xfId="24760"/>
    <cellStyle name="Note 2 4 3 2 2 2 4 2" xfId="34440"/>
    <cellStyle name="Note 2 4 3 2 2 2 5" xfId="27110"/>
    <cellStyle name="Note 2 4 3 2 2 2 6" xfId="27312"/>
    <cellStyle name="Note 2 4 3 2 2 3" xfId="18309"/>
    <cellStyle name="Note 2 4 3 2 2 3 2" xfId="23869"/>
    <cellStyle name="Note 2 4 3 2 2 3 2 2" xfId="33549"/>
    <cellStyle name="Note 2 4 3 2 2 3 3" xfId="24569"/>
    <cellStyle name="Note 2 4 3 2 2 3 3 2" xfId="34249"/>
    <cellStyle name="Note 2 4 3 2 2 3 4" xfId="24993"/>
    <cellStyle name="Note 2 4 3 2 2 3 4 2" xfId="34673"/>
    <cellStyle name="Note 2 4 3 2 2 3 5" xfId="27993"/>
    <cellStyle name="Note 2 4 3 2 2 4" xfId="22364"/>
    <cellStyle name="Note 2 4 3 2 2 4 2" xfId="32044"/>
    <cellStyle name="Note 2 4 3 2 2 5" xfId="21215"/>
    <cellStyle name="Note 2 4 3 2 2 5 2" xfId="30895"/>
    <cellStyle name="Note 2 4 3 2 2 6" xfId="18742"/>
    <cellStyle name="Note 2 4 3 2 2 6 2" xfId="28422"/>
    <cellStyle name="Note 2 4 3 2 2 7" xfId="25821"/>
    <cellStyle name="Note 2 4 3 2 3" xfId="16624"/>
    <cellStyle name="Note 2 4 3 2 3 2" xfId="17392"/>
    <cellStyle name="Note 2 4 3 2 3 2 2" xfId="22952"/>
    <cellStyle name="Note 2 4 3 2 3 2 2 2" xfId="32632"/>
    <cellStyle name="Note 2 4 3 2 3 2 3" xfId="21382"/>
    <cellStyle name="Note 2 4 3 2 3 2 3 2" xfId="31062"/>
    <cellStyle name="Note 2 4 3 2 3 2 4" xfId="21554"/>
    <cellStyle name="Note 2 4 3 2 3 2 4 2" xfId="31234"/>
    <cellStyle name="Note 2 4 3 2 3 2 5" xfId="26874"/>
    <cellStyle name="Note 2 4 3 2 3 2 6" xfId="25175"/>
    <cellStyle name="Note 2 4 3 2 3 3" xfId="18073"/>
    <cellStyle name="Note 2 4 3 2 3 3 2" xfId="23633"/>
    <cellStyle name="Note 2 4 3 2 3 3 2 2" xfId="33313"/>
    <cellStyle name="Note 2 4 3 2 3 3 3" xfId="24419"/>
    <cellStyle name="Note 2 4 3 2 3 3 3 2" xfId="34099"/>
    <cellStyle name="Note 2 4 3 2 3 3 4" xfId="20996"/>
    <cellStyle name="Note 2 4 3 2 3 3 4 2" xfId="30676"/>
    <cellStyle name="Note 2 4 3 2 3 3 5" xfId="27757"/>
    <cellStyle name="Note 2 4 3 2 3 4" xfId="22128"/>
    <cellStyle name="Note 2 4 3 2 3 4 2" xfId="31808"/>
    <cellStyle name="Note 2 4 3 2 3 5" xfId="19481"/>
    <cellStyle name="Note 2 4 3 2 3 5 2" xfId="29161"/>
    <cellStyle name="Note 2 4 3 2 3 6" xfId="19495"/>
    <cellStyle name="Note 2 4 3 2 3 6 2" xfId="29175"/>
    <cellStyle name="Note 2 4 3 2 3 7" xfId="26062"/>
    <cellStyle name="Note 2 4 3 2 4" xfId="17251"/>
    <cellStyle name="Note 2 4 3 2 4 2" xfId="22803"/>
    <cellStyle name="Note 2 4 3 2 4 2 2" xfId="32483"/>
    <cellStyle name="Note 2 4 3 2 4 3" xfId="20305"/>
    <cellStyle name="Note 2 4 3 2 4 3 2" xfId="29985"/>
    <cellStyle name="Note 2 4 3 2 4 4" xfId="20540"/>
    <cellStyle name="Note 2 4 3 2 4 4 2" xfId="30220"/>
    <cellStyle name="Note 2 4 3 2 4 5" xfId="26757"/>
    <cellStyle name="Note 2 4 3 2 4 6" xfId="26342"/>
    <cellStyle name="Note 2 4 3 2 5" xfId="17803"/>
    <cellStyle name="Note 2 4 3 2 5 2" xfId="23363"/>
    <cellStyle name="Note 2 4 3 2 5 2 2" xfId="33043"/>
    <cellStyle name="Note 2 4 3 2 5 3" xfId="24260"/>
    <cellStyle name="Note 2 4 3 2 5 3 2" xfId="33940"/>
    <cellStyle name="Note 2 4 3 2 5 4" xfId="21337"/>
    <cellStyle name="Note 2 4 3 2 5 4 2" xfId="31017"/>
    <cellStyle name="Note 2 4 3 2 5 5" xfId="27487"/>
    <cellStyle name="Note 2 4 3 2 6" xfId="21858"/>
    <cellStyle name="Note 2 4 3 2 6 2" xfId="31538"/>
    <cellStyle name="Note 2 4 3 2 7" xfId="19615"/>
    <cellStyle name="Note 2 4 3 2 7 2" xfId="29295"/>
    <cellStyle name="Note 2 4 3 2 8" xfId="18669"/>
    <cellStyle name="Note 2 4 3 2 8 2" xfId="28349"/>
    <cellStyle name="Note 2 4 3 2 9" xfId="25696"/>
    <cellStyle name="Note 2 4 3 3" xfId="16188"/>
    <cellStyle name="Note 2 4 3 3 2" xfId="17529"/>
    <cellStyle name="Note 2 4 3 3 2 2" xfId="23089"/>
    <cellStyle name="Note 2 4 3 3 2 2 2" xfId="32769"/>
    <cellStyle name="Note 2 4 3 3 2 3" xfId="20039"/>
    <cellStyle name="Note 2 4 3 3 2 3 2" xfId="29719"/>
    <cellStyle name="Note 2 4 3 3 2 4" xfId="23914"/>
    <cellStyle name="Note 2 4 3 3 2 4 2" xfId="33594"/>
    <cellStyle name="Note 2 4 3 3 2 5" xfId="27011"/>
    <cellStyle name="Note 2 4 3 3 2 6" xfId="27213"/>
    <cellStyle name="Note 2 4 3 3 3" xfId="18210"/>
    <cellStyle name="Note 2 4 3 3 3 2" xfId="23770"/>
    <cellStyle name="Note 2 4 3 3 3 2 2" xfId="33450"/>
    <cellStyle name="Note 2 4 3 3 3 3" xfId="24104"/>
    <cellStyle name="Note 2 4 3 3 3 3 2" xfId="33784"/>
    <cellStyle name="Note 2 4 3 3 3 4" xfId="24600"/>
    <cellStyle name="Note 2 4 3 3 3 4 2" xfId="34280"/>
    <cellStyle name="Note 2 4 3 3 3 5" xfId="27894"/>
    <cellStyle name="Note 2 4 3 3 4" xfId="22265"/>
    <cellStyle name="Note 2 4 3 3 4 2" xfId="31945"/>
    <cellStyle name="Note 2 4 3 3 5" xfId="20167"/>
    <cellStyle name="Note 2 4 3 3 5 2" xfId="29847"/>
    <cellStyle name="Note 2 4 3 3 6" xfId="18420"/>
    <cellStyle name="Note 2 4 3 3 6 2" xfId="28100"/>
    <cellStyle name="Note 2 4 3 3 7" xfId="25448"/>
    <cellStyle name="Note 2 4 3 4" xfId="16525"/>
    <cellStyle name="Note 2 4 3 4 2" xfId="16880"/>
    <cellStyle name="Note 2 4 3 4 2 2" xfId="22433"/>
    <cellStyle name="Note 2 4 3 4 2 2 2" xfId="32113"/>
    <cellStyle name="Note 2 4 3 4 2 3" xfId="20717"/>
    <cellStyle name="Note 2 4 3 4 2 3 2" xfId="30397"/>
    <cellStyle name="Note 2 4 3 4 2 4" xfId="19432"/>
    <cellStyle name="Note 2 4 3 4 2 4 2" xfId="29112"/>
    <cellStyle name="Note 2 4 3 4 2 5" xfId="26415"/>
    <cellStyle name="Note 2 4 3 4 2 6" xfId="26064"/>
    <cellStyle name="Note 2 4 3 4 3" xfId="17974"/>
    <cellStyle name="Note 2 4 3 4 3 2" xfId="23534"/>
    <cellStyle name="Note 2 4 3 4 3 2 2" xfId="33214"/>
    <cellStyle name="Note 2 4 3 4 3 3" xfId="24507"/>
    <cellStyle name="Note 2 4 3 4 3 3 2" xfId="34187"/>
    <cellStyle name="Note 2 4 3 4 3 4" xfId="23957"/>
    <cellStyle name="Note 2 4 3 4 3 4 2" xfId="33637"/>
    <cellStyle name="Note 2 4 3 4 3 5" xfId="27658"/>
    <cellStyle name="Note 2 4 3 4 4" xfId="22029"/>
    <cellStyle name="Note 2 4 3 4 4 2" xfId="31709"/>
    <cellStyle name="Note 2 4 3 4 5" xfId="20995"/>
    <cellStyle name="Note 2 4 3 4 5 2" xfId="30675"/>
    <cellStyle name="Note 2 4 3 4 6" xfId="20534"/>
    <cellStyle name="Note 2 4 3 4 6 2" xfId="30214"/>
    <cellStyle name="Note 2 4 3 4 7" xfId="25264"/>
    <cellStyle name="Note 2 4 3 5" xfId="16994"/>
    <cellStyle name="Note 2 4 3 5 2" xfId="22547"/>
    <cellStyle name="Note 2 4 3 5 2 2" xfId="32227"/>
    <cellStyle name="Note 2 4 3 5 3" xfId="18789"/>
    <cellStyle name="Note 2 4 3 5 3 2" xfId="28469"/>
    <cellStyle name="Note 2 4 3 5 4" xfId="24720"/>
    <cellStyle name="Note 2 4 3 5 4 2" xfId="34400"/>
    <cellStyle name="Note 2 4 3 5 5" xfId="26529"/>
    <cellStyle name="Note 2 4 3 5 6" xfId="26034"/>
    <cellStyle name="Note 2 4 3 6" xfId="17704"/>
    <cellStyle name="Note 2 4 3 6 2" xfId="23264"/>
    <cellStyle name="Note 2 4 3 6 2 2" xfId="32944"/>
    <cellStyle name="Note 2 4 3 6 3" xfId="20386"/>
    <cellStyle name="Note 2 4 3 6 3 2" xfId="30066"/>
    <cellStyle name="Note 2 4 3 6 4" xfId="20069"/>
    <cellStyle name="Note 2 4 3 6 4 2" xfId="29749"/>
    <cellStyle name="Note 2 4 3 6 5" xfId="27388"/>
    <cellStyle name="Note 2 4 3 7" xfId="21755"/>
    <cellStyle name="Note 2 4 3 7 2" xfId="31435"/>
    <cellStyle name="Note 2 4 3 8" xfId="19456"/>
    <cellStyle name="Note 2 4 3 8 2" xfId="29136"/>
    <cellStyle name="Note 2 4 3 9" xfId="19803"/>
    <cellStyle name="Note 2 4 3 9 2" xfId="29483"/>
    <cellStyle name="Note 2 4 4" xfId="16213"/>
    <cellStyle name="Note 2 4 4 2" xfId="16712"/>
    <cellStyle name="Note 2 4 4 2 2" xfId="17554"/>
    <cellStyle name="Note 2 4 4 2 2 2" xfId="23114"/>
    <cellStyle name="Note 2 4 4 2 2 2 2" xfId="32794"/>
    <cellStyle name="Note 2 4 4 2 2 3" xfId="20070"/>
    <cellStyle name="Note 2 4 4 2 2 3 2" xfId="29750"/>
    <cellStyle name="Note 2 4 4 2 2 4" xfId="19045"/>
    <cellStyle name="Note 2 4 4 2 2 4 2" xfId="28725"/>
    <cellStyle name="Note 2 4 4 2 2 5" xfId="27036"/>
    <cellStyle name="Note 2 4 4 2 2 6" xfId="27238"/>
    <cellStyle name="Note 2 4 4 2 3" xfId="18235"/>
    <cellStyle name="Note 2 4 4 2 3 2" xfId="23795"/>
    <cellStyle name="Note 2 4 4 2 3 2 2" xfId="33475"/>
    <cellStyle name="Note 2 4 4 2 3 3" xfId="20301"/>
    <cellStyle name="Note 2 4 4 2 3 3 2" xfId="29981"/>
    <cellStyle name="Note 2 4 4 2 3 4" xfId="24831"/>
    <cellStyle name="Note 2 4 4 2 3 4 2" xfId="34511"/>
    <cellStyle name="Note 2 4 4 2 3 5" xfId="27919"/>
    <cellStyle name="Note 2 4 4 2 4" xfId="22290"/>
    <cellStyle name="Note 2 4 4 2 4 2" xfId="31970"/>
    <cellStyle name="Note 2 4 4 2 5" xfId="20412"/>
    <cellStyle name="Note 2 4 4 2 5 2" xfId="30092"/>
    <cellStyle name="Note 2 4 4 2 6" xfId="19103"/>
    <cellStyle name="Note 2 4 4 2 6 2" xfId="28783"/>
    <cellStyle name="Note 2 4 4 2 7" xfId="25369"/>
    <cellStyle name="Note 2 4 4 3" xfId="16550"/>
    <cellStyle name="Note 2 4 4 3 2" xfId="17144"/>
    <cellStyle name="Note 2 4 4 3 2 2" xfId="22697"/>
    <cellStyle name="Note 2 4 4 3 2 2 2" xfId="32377"/>
    <cellStyle name="Note 2 4 4 3 2 3" xfId="20068"/>
    <cellStyle name="Note 2 4 4 3 2 3 2" xfId="29748"/>
    <cellStyle name="Note 2 4 4 3 2 4" xfId="24896"/>
    <cellStyle name="Note 2 4 4 3 2 4 2" xfId="34576"/>
    <cellStyle name="Note 2 4 4 3 2 5" xfId="26670"/>
    <cellStyle name="Note 2 4 4 3 2 6" xfId="25247"/>
    <cellStyle name="Note 2 4 4 3 3" xfId="17999"/>
    <cellStyle name="Note 2 4 4 3 3 2" xfId="23559"/>
    <cellStyle name="Note 2 4 4 3 3 2 2" xfId="33239"/>
    <cellStyle name="Note 2 4 4 3 3 3" xfId="20934"/>
    <cellStyle name="Note 2 4 4 3 3 3 2" xfId="30614"/>
    <cellStyle name="Note 2 4 4 3 3 4" xfId="19474"/>
    <cellStyle name="Note 2 4 4 3 3 4 2" xfId="29154"/>
    <cellStyle name="Note 2 4 4 3 3 5" xfId="27683"/>
    <cellStyle name="Note 2 4 4 3 4" xfId="22054"/>
    <cellStyle name="Note 2 4 4 3 4 2" xfId="31734"/>
    <cellStyle name="Note 2 4 4 3 5" xfId="21492"/>
    <cellStyle name="Note 2 4 4 3 5 2" xfId="31172"/>
    <cellStyle name="Note 2 4 4 3 6" xfId="19750"/>
    <cellStyle name="Note 2 4 4 3 6 2" xfId="29430"/>
    <cellStyle name="Note 2 4 4 3 7" xfId="25899"/>
    <cellStyle name="Note 2 4 4 4" xfId="17134"/>
    <cellStyle name="Note 2 4 4 4 2" xfId="22687"/>
    <cellStyle name="Note 2 4 4 4 2 2" xfId="32367"/>
    <cellStyle name="Note 2 4 4 4 3" xfId="19206"/>
    <cellStyle name="Note 2 4 4 4 3 2" xfId="28886"/>
    <cellStyle name="Note 2 4 4 4 4" xfId="19141"/>
    <cellStyle name="Note 2 4 4 4 4 2" xfId="28821"/>
    <cellStyle name="Note 2 4 4 4 5" xfId="26660"/>
    <cellStyle name="Note 2 4 4 4 6" xfId="26166"/>
    <cellStyle name="Note 2 4 4 5" xfId="17729"/>
    <cellStyle name="Note 2 4 4 5 2" xfId="23289"/>
    <cellStyle name="Note 2 4 4 5 2 2" xfId="32969"/>
    <cellStyle name="Note 2 4 4 5 3" xfId="19277"/>
    <cellStyle name="Note 2 4 4 5 3 2" xfId="28957"/>
    <cellStyle name="Note 2 4 4 5 4" xfId="20572"/>
    <cellStyle name="Note 2 4 4 5 4 2" xfId="30252"/>
    <cellStyle name="Note 2 4 4 5 5" xfId="27413"/>
    <cellStyle name="Note 2 4 4 6" xfId="21780"/>
    <cellStyle name="Note 2 4 4 6 2" xfId="31460"/>
    <cellStyle name="Note 2 4 4 7" xfId="24263"/>
    <cellStyle name="Note 2 4 4 7 2" xfId="33943"/>
    <cellStyle name="Note 2 4 4 8" xfId="18690"/>
    <cellStyle name="Note 2 4 4 8 2" xfId="28370"/>
    <cellStyle name="Note 2 4 4 9" xfId="25897"/>
    <cellStyle name="Note 2 4 5" xfId="16409"/>
    <cellStyle name="Note 2 4 5 2" xfId="16908"/>
    <cellStyle name="Note 2 4 5 2 2" xfId="22461"/>
    <cellStyle name="Note 2 4 5 2 2 2" xfId="32141"/>
    <cellStyle name="Note 2 4 5 2 3" xfId="19595"/>
    <cellStyle name="Note 2 4 5 2 3 2" xfId="29275"/>
    <cellStyle name="Note 2 4 5 2 4" xfId="24009"/>
    <cellStyle name="Note 2 4 5 2 4 2" xfId="33689"/>
    <cellStyle name="Note 2 4 5 2 5" xfId="26443"/>
    <cellStyle name="Note 2 4 5 2 6" xfId="25211"/>
    <cellStyle name="Note 2 4 5 3" xfId="17858"/>
    <cellStyle name="Note 2 4 5 3 2" xfId="23418"/>
    <cellStyle name="Note 2 4 5 3 2 2" xfId="33098"/>
    <cellStyle name="Note 2 4 5 3 3" xfId="24542"/>
    <cellStyle name="Note 2 4 5 3 3 2" xfId="34222"/>
    <cellStyle name="Note 2 4 5 3 4" xfId="25030"/>
    <cellStyle name="Note 2 4 5 3 4 2" xfId="34710"/>
    <cellStyle name="Note 2 4 5 3 5" xfId="27542"/>
    <cellStyle name="Note 2 4 5 4" xfId="21913"/>
    <cellStyle name="Note 2 4 5 4 2" xfId="31593"/>
    <cellStyle name="Note 2 4 5 5" xfId="20775"/>
    <cellStyle name="Note 2 4 5 5 2" xfId="30455"/>
    <cellStyle name="Note 2 4 5 6" xfId="19121"/>
    <cellStyle name="Note 2 4 5 6 2" xfId="28801"/>
    <cellStyle name="Note 2 4 5 7" xfId="25842"/>
    <cellStyle name="Note 2 4 6" xfId="19263"/>
    <cellStyle name="Note 2 4 6 2" xfId="28943"/>
    <cellStyle name="Note 2 5" xfId="4261"/>
    <cellStyle name="Note 3" xfId="47"/>
    <cellStyle name="Note 3 2" xfId="216"/>
    <cellStyle name="Note 3 2 2" xfId="15950"/>
    <cellStyle name="Note 3 2 2 10" xfId="21305"/>
    <cellStyle name="Note 3 2 2 10 2" xfId="30985"/>
    <cellStyle name="Note 3 2 2 11" xfId="24223"/>
    <cellStyle name="Note 3 2 2 11 2" xfId="33903"/>
    <cellStyle name="Note 3 2 2 12" xfId="25632"/>
    <cellStyle name="Note 3 2 2 2" xfId="16042"/>
    <cellStyle name="Note 3 2 2 2 10" xfId="25543"/>
    <cellStyle name="Note 3 2 2 2 2" xfId="16294"/>
    <cellStyle name="Note 3 2 2 2 2 2" xfId="16765"/>
    <cellStyle name="Note 3 2 2 2 2 2 2" xfId="17635"/>
    <cellStyle name="Note 3 2 2 2 2 2 2 2" xfId="23195"/>
    <cellStyle name="Note 3 2 2 2 2 2 2 2 2" xfId="32875"/>
    <cellStyle name="Note 3 2 2 2 2 2 2 3" xfId="19974"/>
    <cellStyle name="Note 3 2 2 2 2 2 2 3 2" xfId="29654"/>
    <cellStyle name="Note 3 2 2 2 2 2 2 4" xfId="19571"/>
    <cellStyle name="Note 3 2 2 2 2 2 2 4 2" xfId="29251"/>
    <cellStyle name="Note 3 2 2 2 2 2 2 5" xfId="27117"/>
    <cellStyle name="Note 3 2 2 2 2 2 2 6" xfId="27319"/>
    <cellStyle name="Note 3 2 2 2 2 2 3" xfId="18316"/>
    <cellStyle name="Note 3 2 2 2 2 2 3 2" xfId="23876"/>
    <cellStyle name="Note 3 2 2 2 2 2 3 2 2" xfId="33556"/>
    <cellStyle name="Note 3 2 2 2 2 2 3 3" xfId="24576"/>
    <cellStyle name="Note 3 2 2 2 2 2 3 3 2" xfId="34256"/>
    <cellStyle name="Note 3 2 2 2 2 2 3 4" xfId="24969"/>
    <cellStyle name="Note 3 2 2 2 2 2 3 4 2" xfId="34649"/>
    <cellStyle name="Note 3 2 2 2 2 2 3 5" xfId="28000"/>
    <cellStyle name="Note 3 2 2 2 2 2 4" xfId="22371"/>
    <cellStyle name="Note 3 2 2 2 2 2 4 2" xfId="32051"/>
    <cellStyle name="Note 3 2 2 2 2 2 5" xfId="20231"/>
    <cellStyle name="Note 3 2 2 2 2 2 5 2" xfId="29911"/>
    <cellStyle name="Note 3 2 2 2 2 2 6" xfId="18995"/>
    <cellStyle name="Note 3 2 2 2 2 2 6 2" xfId="28675"/>
    <cellStyle name="Note 3 2 2 2 2 2 7" xfId="25884"/>
    <cellStyle name="Note 3 2 2 2 2 3" xfId="16631"/>
    <cellStyle name="Note 3 2 2 2 2 3 2" xfId="17399"/>
    <cellStyle name="Note 3 2 2 2 2 3 2 2" xfId="22959"/>
    <cellStyle name="Note 3 2 2 2 2 3 2 2 2" xfId="32639"/>
    <cellStyle name="Note 3 2 2 2 2 3 2 3" xfId="19323"/>
    <cellStyle name="Note 3 2 2 2 2 3 2 3 2" xfId="29003"/>
    <cellStyle name="Note 3 2 2 2 2 3 2 4" xfId="18442"/>
    <cellStyle name="Note 3 2 2 2 2 3 2 4 2" xfId="28122"/>
    <cellStyle name="Note 3 2 2 2 2 3 2 5" xfId="26881"/>
    <cellStyle name="Note 3 2 2 2 2 3 2 6" xfId="25174"/>
    <cellStyle name="Note 3 2 2 2 2 3 3" xfId="18080"/>
    <cellStyle name="Note 3 2 2 2 2 3 3 2" xfId="23640"/>
    <cellStyle name="Note 3 2 2 2 2 3 3 2 2" xfId="33320"/>
    <cellStyle name="Note 3 2 2 2 2 3 3 3" xfId="21111"/>
    <cellStyle name="Note 3 2 2 2 2 3 3 3 2" xfId="30791"/>
    <cellStyle name="Note 3 2 2 2 2 3 3 4" xfId="19646"/>
    <cellStyle name="Note 3 2 2 2 2 3 3 4 2" xfId="29326"/>
    <cellStyle name="Note 3 2 2 2 2 3 3 5" xfId="27764"/>
    <cellStyle name="Note 3 2 2 2 2 3 4" xfId="22135"/>
    <cellStyle name="Note 3 2 2 2 2 3 4 2" xfId="31815"/>
    <cellStyle name="Note 3 2 2 2 2 3 5" xfId="19980"/>
    <cellStyle name="Note 3 2 2 2 2 3 5 2" xfId="29660"/>
    <cellStyle name="Note 3 2 2 2 2 3 6" xfId="19726"/>
    <cellStyle name="Note 3 2 2 2 2 3 6 2" xfId="29406"/>
    <cellStyle name="Note 3 2 2 2 2 3 7" xfId="26124"/>
    <cellStyle name="Note 3 2 2 2 2 4" xfId="17034"/>
    <cellStyle name="Note 3 2 2 2 2 4 2" xfId="22587"/>
    <cellStyle name="Note 3 2 2 2 2 4 2 2" xfId="32267"/>
    <cellStyle name="Note 3 2 2 2 2 4 3" xfId="21072"/>
    <cellStyle name="Note 3 2 2 2 2 4 3 2" xfId="30752"/>
    <cellStyle name="Note 3 2 2 2 2 4 4" xfId="21240"/>
    <cellStyle name="Note 3 2 2 2 2 4 4 2" xfId="30920"/>
    <cellStyle name="Note 3 2 2 2 2 4 5" xfId="26569"/>
    <cellStyle name="Note 3 2 2 2 2 4 6" xfId="25279"/>
    <cellStyle name="Note 3 2 2 2 2 5" xfId="17810"/>
    <cellStyle name="Note 3 2 2 2 2 5 2" xfId="23370"/>
    <cellStyle name="Note 3 2 2 2 2 5 2 2" xfId="33050"/>
    <cellStyle name="Note 3 2 2 2 2 5 3" xfId="21154"/>
    <cellStyle name="Note 3 2 2 2 2 5 3 2" xfId="30834"/>
    <cellStyle name="Note 3 2 2 2 2 5 4" xfId="21232"/>
    <cellStyle name="Note 3 2 2 2 2 5 4 2" xfId="30912"/>
    <cellStyle name="Note 3 2 2 2 2 5 5" xfId="27494"/>
    <cellStyle name="Note 3 2 2 2 2 6" xfId="21865"/>
    <cellStyle name="Note 3 2 2 2 2 6 2" xfId="31545"/>
    <cellStyle name="Note 3 2 2 2 2 7" xfId="20334"/>
    <cellStyle name="Note 3 2 2 2 2 7 2" xfId="30014"/>
    <cellStyle name="Note 3 2 2 2 2 8" xfId="21230"/>
    <cellStyle name="Note 3 2 2 2 2 8 2" xfId="30910"/>
    <cellStyle name="Note 3 2 2 2 2 9" xfId="25768"/>
    <cellStyle name="Note 3 2 2 2 3" xfId="16231"/>
    <cellStyle name="Note 3 2 2 2 3 2" xfId="17572"/>
    <cellStyle name="Note 3 2 2 2 3 2 2" xfId="23132"/>
    <cellStyle name="Note 3 2 2 2 3 2 2 2" xfId="32812"/>
    <cellStyle name="Note 3 2 2 2 3 2 3" xfId="20889"/>
    <cellStyle name="Note 3 2 2 2 3 2 3 2" xfId="30569"/>
    <cellStyle name="Note 3 2 2 2 3 2 4" xfId="20660"/>
    <cellStyle name="Note 3 2 2 2 3 2 4 2" xfId="30340"/>
    <cellStyle name="Note 3 2 2 2 3 2 5" xfId="27054"/>
    <cellStyle name="Note 3 2 2 2 3 2 6" xfId="27256"/>
    <cellStyle name="Note 3 2 2 2 3 3" xfId="18253"/>
    <cellStyle name="Note 3 2 2 2 3 3 2" xfId="23813"/>
    <cellStyle name="Note 3 2 2 2 3 3 2 2" xfId="33493"/>
    <cellStyle name="Note 3 2 2 2 3 3 3" xfId="19795"/>
    <cellStyle name="Note 3 2 2 2 3 3 3 2" xfId="29475"/>
    <cellStyle name="Note 3 2 2 2 3 3 4" xfId="24707"/>
    <cellStyle name="Note 3 2 2 2 3 3 4 2" xfId="34387"/>
    <cellStyle name="Note 3 2 2 2 3 3 5" xfId="27937"/>
    <cellStyle name="Note 3 2 2 2 3 4" xfId="22308"/>
    <cellStyle name="Note 3 2 2 2 3 4 2" xfId="31988"/>
    <cellStyle name="Note 3 2 2 2 3 5" xfId="20085"/>
    <cellStyle name="Note 3 2 2 2 3 5 2" xfId="29765"/>
    <cellStyle name="Note 3 2 2 2 3 6" xfId="19722"/>
    <cellStyle name="Note 3 2 2 2 3 6 2" xfId="29402"/>
    <cellStyle name="Note 3 2 2 2 3 7" xfId="25872"/>
    <cellStyle name="Note 3 2 2 2 4" xfId="16568"/>
    <cellStyle name="Note 3 2 2 2 4 2" xfId="17336"/>
    <cellStyle name="Note 3 2 2 2 4 2 2" xfId="22896"/>
    <cellStyle name="Note 3 2 2 2 4 2 2 2" xfId="32576"/>
    <cellStyle name="Note 3 2 2 2 4 2 3" xfId="18663"/>
    <cellStyle name="Note 3 2 2 2 4 2 3 2" xfId="28343"/>
    <cellStyle name="Note 3 2 2 2 4 2 4" xfId="20962"/>
    <cellStyle name="Note 3 2 2 2 4 2 4 2" xfId="30642"/>
    <cellStyle name="Note 3 2 2 2 4 2 5" xfId="26818"/>
    <cellStyle name="Note 3 2 2 2 4 2 6" xfId="25183"/>
    <cellStyle name="Note 3 2 2 2 4 3" xfId="18017"/>
    <cellStyle name="Note 3 2 2 2 4 3 2" xfId="23577"/>
    <cellStyle name="Note 3 2 2 2 4 3 2 2" xfId="33257"/>
    <cellStyle name="Note 3 2 2 2 4 3 3" xfId="20462"/>
    <cellStyle name="Note 3 2 2 2 4 3 3 2" xfId="30142"/>
    <cellStyle name="Note 3 2 2 2 4 3 4" xfId="20291"/>
    <cellStyle name="Note 3 2 2 2 4 3 4 2" xfId="29971"/>
    <cellStyle name="Note 3 2 2 2 4 3 5" xfId="27701"/>
    <cellStyle name="Note 3 2 2 2 4 4" xfId="22072"/>
    <cellStyle name="Note 3 2 2 2 4 4 2" xfId="31752"/>
    <cellStyle name="Note 3 2 2 2 4 5" xfId="19696"/>
    <cellStyle name="Note 3 2 2 2 4 5 2" xfId="29376"/>
    <cellStyle name="Note 3 2 2 2 4 6" xfId="21095"/>
    <cellStyle name="Note 3 2 2 2 4 6 2" xfId="30775"/>
    <cellStyle name="Note 3 2 2 2 4 7" xfId="26117"/>
    <cellStyle name="Note 3 2 2 2 5" xfId="16960"/>
    <cellStyle name="Note 3 2 2 2 5 2" xfId="22513"/>
    <cellStyle name="Note 3 2 2 2 5 2 2" xfId="32193"/>
    <cellStyle name="Note 3 2 2 2 5 3" xfId="18539"/>
    <cellStyle name="Note 3 2 2 2 5 3 2" xfId="28219"/>
    <cellStyle name="Note 3 2 2 2 5 4" xfId="20686"/>
    <cellStyle name="Note 3 2 2 2 5 4 2" xfId="30366"/>
    <cellStyle name="Note 3 2 2 2 5 5" xfId="26495"/>
    <cellStyle name="Note 3 2 2 2 5 6" xfId="25538"/>
    <cellStyle name="Note 3 2 2 2 6" xfId="17747"/>
    <cellStyle name="Note 3 2 2 2 6 2" xfId="23307"/>
    <cellStyle name="Note 3 2 2 2 6 2 2" xfId="32987"/>
    <cellStyle name="Note 3 2 2 2 6 3" xfId="18546"/>
    <cellStyle name="Note 3 2 2 2 6 3 2" xfId="28226"/>
    <cellStyle name="Note 3 2 2 2 6 4" xfId="24719"/>
    <cellStyle name="Note 3 2 2 2 6 4 2" xfId="34399"/>
    <cellStyle name="Note 3 2 2 2 6 5" xfId="27431"/>
    <cellStyle name="Note 3 2 2 2 7" xfId="21800"/>
    <cellStyle name="Note 3 2 2 2 7 2" xfId="31480"/>
    <cellStyle name="Note 3 2 2 2 8" xfId="24311"/>
    <cellStyle name="Note 3 2 2 2 8 2" xfId="33991"/>
    <cellStyle name="Note 3 2 2 2 9" xfId="24651"/>
    <cellStyle name="Note 3 2 2 2 9 2" xfId="34331"/>
    <cellStyle name="Note 3 2 2 3" xfId="16219"/>
    <cellStyle name="Note 3 2 2 3 2" xfId="16718"/>
    <cellStyle name="Note 3 2 2 3 2 2" xfId="17560"/>
    <cellStyle name="Note 3 2 2 3 2 2 2" xfId="23120"/>
    <cellStyle name="Note 3 2 2 3 2 2 2 2" xfId="32800"/>
    <cellStyle name="Note 3 2 2 3 2 2 3" xfId="19094"/>
    <cellStyle name="Note 3 2 2 3 2 2 3 2" xfId="28774"/>
    <cellStyle name="Note 3 2 2 3 2 2 4" xfId="21458"/>
    <cellStyle name="Note 3 2 2 3 2 2 4 2" xfId="31138"/>
    <cellStyle name="Note 3 2 2 3 2 2 5" xfId="27042"/>
    <cellStyle name="Note 3 2 2 3 2 2 6" xfId="27244"/>
    <cellStyle name="Note 3 2 2 3 2 3" xfId="18241"/>
    <cellStyle name="Note 3 2 2 3 2 3 2" xfId="23801"/>
    <cellStyle name="Note 3 2 2 3 2 3 2 2" xfId="33481"/>
    <cellStyle name="Note 3 2 2 3 2 3 3" xfId="24339"/>
    <cellStyle name="Note 3 2 2 3 2 3 3 2" xfId="34019"/>
    <cellStyle name="Note 3 2 2 3 2 3 4" xfId="19502"/>
    <cellStyle name="Note 3 2 2 3 2 3 4 2" xfId="29182"/>
    <cellStyle name="Note 3 2 2 3 2 3 5" xfId="27925"/>
    <cellStyle name="Note 3 2 2 3 2 4" xfId="22296"/>
    <cellStyle name="Note 3 2 2 3 2 4 2" xfId="31976"/>
    <cellStyle name="Note 3 2 2 3 2 5" xfId="18379"/>
    <cellStyle name="Note 3 2 2 3 2 5 2" xfId="28059"/>
    <cellStyle name="Note 3 2 2 3 2 6" xfId="19811"/>
    <cellStyle name="Note 3 2 2 3 2 6 2" xfId="29491"/>
    <cellStyle name="Note 3 2 2 3 2 7" xfId="25715"/>
    <cellStyle name="Note 3 2 2 3 3" xfId="16556"/>
    <cellStyle name="Note 3 2 2 3 3 2" xfId="16934"/>
    <cellStyle name="Note 3 2 2 3 3 2 2" xfId="22487"/>
    <cellStyle name="Note 3 2 2 3 3 2 2 2" xfId="32167"/>
    <cellStyle name="Note 3 2 2 3 3 2 3" xfId="19379"/>
    <cellStyle name="Note 3 2 2 3 3 2 3 2" xfId="29059"/>
    <cellStyle name="Note 3 2 2 3 3 2 4" xfId="18581"/>
    <cellStyle name="Note 3 2 2 3 3 2 4 2" xfId="28261"/>
    <cellStyle name="Note 3 2 2 3 3 2 5" xfId="26469"/>
    <cellStyle name="Note 3 2 2 3 3 2 6" xfId="26148"/>
    <cellStyle name="Note 3 2 2 3 3 3" xfId="18005"/>
    <cellStyle name="Note 3 2 2 3 3 3 2" xfId="23565"/>
    <cellStyle name="Note 3 2 2 3 3 3 2 2" xfId="33245"/>
    <cellStyle name="Note 3 2 2 3 3 3 3" xfId="20755"/>
    <cellStyle name="Note 3 2 2 3 3 3 3 2" xfId="30435"/>
    <cellStyle name="Note 3 2 2 3 3 3 4" xfId="25002"/>
    <cellStyle name="Note 3 2 2 3 3 3 4 2" xfId="34682"/>
    <cellStyle name="Note 3 2 2 3 3 3 5" xfId="27689"/>
    <cellStyle name="Note 3 2 2 3 3 4" xfId="22060"/>
    <cellStyle name="Note 3 2 2 3 3 4 2" xfId="31740"/>
    <cellStyle name="Note 3 2 2 3 3 5" xfId="18654"/>
    <cellStyle name="Note 3 2 2 3 3 5 2" xfId="28334"/>
    <cellStyle name="Note 3 2 2 3 3 6" xfId="19668"/>
    <cellStyle name="Note 3 2 2 3 3 6 2" xfId="29348"/>
    <cellStyle name="Note 3 2 2 3 3 7" xfId="25286"/>
    <cellStyle name="Note 3 2 2 3 4" xfId="16961"/>
    <cellStyle name="Note 3 2 2 3 4 2" xfId="22514"/>
    <cellStyle name="Note 3 2 2 3 4 2 2" xfId="32194"/>
    <cellStyle name="Note 3 2 2 3 4 3" xfId="21336"/>
    <cellStyle name="Note 3 2 2 3 4 3 2" xfId="31016"/>
    <cellStyle name="Note 3 2 2 3 4 4" xfId="24277"/>
    <cellStyle name="Note 3 2 2 3 4 4 2" xfId="33957"/>
    <cellStyle name="Note 3 2 2 3 4 5" xfId="26496"/>
    <cellStyle name="Note 3 2 2 3 4 6" xfId="25718"/>
    <cellStyle name="Note 3 2 2 3 5" xfId="17735"/>
    <cellStyle name="Note 3 2 2 3 5 2" xfId="23295"/>
    <cellStyle name="Note 3 2 2 3 5 2 2" xfId="32975"/>
    <cellStyle name="Note 3 2 2 3 5 3" xfId="20096"/>
    <cellStyle name="Note 3 2 2 3 5 3 2" xfId="29776"/>
    <cellStyle name="Note 3 2 2 3 5 4" xfId="19344"/>
    <cellStyle name="Note 3 2 2 3 5 4 2" xfId="29024"/>
    <cellStyle name="Note 3 2 2 3 5 5" xfId="27419"/>
    <cellStyle name="Note 3 2 2 3 6" xfId="21786"/>
    <cellStyle name="Note 3 2 2 3 6 2" xfId="31466"/>
    <cellStyle name="Note 3 2 2 3 7" xfId="24316"/>
    <cellStyle name="Note 3 2 2 3 7 2" xfId="33996"/>
    <cellStyle name="Note 3 2 2 3 8" xfId="24844"/>
    <cellStyle name="Note 3 2 2 3 8 2" xfId="34524"/>
    <cellStyle name="Note 3 2 2 3 9" xfId="25284"/>
    <cellStyle name="Note 3 2 2 4" xfId="16112"/>
    <cellStyle name="Note 3 2 2 4 2" xfId="16658"/>
    <cellStyle name="Note 3 2 2 4 2 2" xfId="17460"/>
    <cellStyle name="Note 3 2 2 4 2 2 2" xfId="23020"/>
    <cellStyle name="Note 3 2 2 4 2 2 2 2" xfId="32700"/>
    <cellStyle name="Note 3 2 2 4 2 2 3" xfId="20543"/>
    <cellStyle name="Note 3 2 2 4 2 2 3 2" xfId="30223"/>
    <cellStyle name="Note 3 2 2 4 2 2 4" xfId="18639"/>
    <cellStyle name="Note 3 2 2 4 2 2 4 2" xfId="28319"/>
    <cellStyle name="Note 3 2 2 4 2 2 5" xfId="26942"/>
    <cellStyle name="Note 3 2 2 4 2 2 6" xfId="25081"/>
    <cellStyle name="Note 3 2 2 4 2 3" xfId="18141"/>
    <cellStyle name="Note 3 2 2 4 2 3 2" xfId="23701"/>
    <cellStyle name="Note 3 2 2 4 2 3 2 2" xfId="33381"/>
    <cellStyle name="Note 3 2 2 4 2 3 3" xfId="23977"/>
    <cellStyle name="Note 3 2 2 4 2 3 3 2" xfId="33657"/>
    <cellStyle name="Note 3 2 2 4 2 3 4" xfId="25023"/>
    <cellStyle name="Note 3 2 2 4 2 3 4 2" xfId="34703"/>
    <cellStyle name="Note 3 2 2 4 2 3 5" xfId="27825"/>
    <cellStyle name="Note 3 2 2 4 2 4" xfId="22196"/>
    <cellStyle name="Note 3 2 2 4 2 4 2" xfId="31876"/>
    <cellStyle name="Note 3 2 2 4 2 5" xfId="19120"/>
    <cellStyle name="Note 3 2 2 4 2 5 2" xfId="28800"/>
    <cellStyle name="Note 3 2 2 4 2 6" xfId="24716"/>
    <cellStyle name="Note 3 2 2 4 2 6 2" xfId="34396"/>
    <cellStyle name="Note 3 2 2 4 2 7" xfId="25981"/>
    <cellStyle name="Note 3 2 2 4 3" xfId="16456"/>
    <cellStyle name="Note 3 2 2 4 3 2" xfId="16976"/>
    <cellStyle name="Note 3 2 2 4 3 2 2" xfId="22529"/>
    <cellStyle name="Note 3 2 2 4 3 2 2 2" xfId="32209"/>
    <cellStyle name="Note 3 2 2 4 3 2 3" xfId="19139"/>
    <cellStyle name="Note 3 2 2 4 3 2 3 2" xfId="28819"/>
    <cellStyle name="Note 3 2 2 4 3 2 4" xfId="20669"/>
    <cellStyle name="Note 3 2 2 4 3 2 4 2" xfId="30349"/>
    <cellStyle name="Note 3 2 2 4 3 2 5" xfId="26511"/>
    <cellStyle name="Note 3 2 2 4 3 2 6" xfId="25527"/>
    <cellStyle name="Note 3 2 2 4 3 3" xfId="17905"/>
    <cellStyle name="Note 3 2 2 4 3 3 2" xfId="23465"/>
    <cellStyle name="Note 3 2 2 4 3 3 2 2" xfId="33145"/>
    <cellStyle name="Note 3 2 2 4 3 3 3" xfId="24106"/>
    <cellStyle name="Note 3 2 2 4 3 3 3 2" xfId="33786"/>
    <cellStyle name="Note 3 2 2 4 3 3 4" xfId="19296"/>
    <cellStyle name="Note 3 2 2 4 3 3 4 2" xfId="28976"/>
    <cellStyle name="Note 3 2 2 4 3 3 5" xfId="27589"/>
    <cellStyle name="Note 3 2 2 4 3 4" xfId="21960"/>
    <cellStyle name="Note 3 2 2 4 3 4 2" xfId="31640"/>
    <cellStyle name="Note 3 2 2 4 3 5" xfId="19586"/>
    <cellStyle name="Note 3 2 2 4 3 5 2" xfId="29266"/>
    <cellStyle name="Note 3 2 2 4 3 6" xfId="18692"/>
    <cellStyle name="Note 3 2 2 4 3 6 2" xfId="28372"/>
    <cellStyle name="Note 3 2 2 4 3 7" xfId="26155"/>
    <cellStyle name="Note 3 2 2 4 4" xfId="17127"/>
    <cellStyle name="Note 3 2 2 4 4 2" xfId="22680"/>
    <cellStyle name="Note 3 2 2 4 4 2 2" xfId="32360"/>
    <cellStyle name="Note 3 2 2 4 4 3" xfId="18417"/>
    <cellStyle name="Note 3 2 2 4 4 3 2" xfId="28097"/>
    <cellStyle name="Note 3 2 2 4 4 4" xfId="21286"/>
    <cellStyle name="Note 3 2 2 4 4 4 2" xfId="30966"/>
    <cellStyle name="Note 3 2 2 4 4 5" xfId="26653"/>
    <cellStyle name="Note 3 2 2 4 4 6" xfId="25124"/>
    <cellStyle name="Note 3 2 2 4 5" xfId="17308"/>
    <cellStyle name="Note 3 2 2 4 5 2" xfId="22868"/>
    <cellStyle name="Note 3 2 2 4 5 2 2" xfId="32548"/>
    <cellStyle name="Note 3 2 2 4 5 3" xfId="20103"/>
    <cellStyle name="Note 3 2 2 4 5 3 2" xfId="29783"/>
    <cellStyle name="Note 3 2 2 4 5 4" xfId="21566"/>
    <cellStyle name="Note 3 2 2 4 5 4 2" xfId="31246"/>
    <cellStyle name="Note 3 2 2 4 5 5" xfId="26328"/>
    <cellStyle name="Note 3 2 2 4 6" xfId="21681"/>
    <cellStyle name="Note 3 2 2 4 6 2" xfId="31361"/>
    <cellStyle name="Note 3 2 2 4 7" xfId="20393"/>
    <cellStyle name="Note 3 2 2 4 7 2" xfId="30073"/>
    <cellStyle name="Note 3 2 2 4 8" xfId="24855"/>
    <cellStyle name="Note 3 2 2 4 8 2" xfId="34535"/>
    <cellStyle name="Note 3 2 2 4 9" xfId="25265"/>
    <cellStyle name="Note 3 2 2 5" xfId="16079"/>
    <cellStyle name="Note 3 2 2 5 2" xfId="17427"/>
    <cellStyle name="Note 3 2 2 5 2 2" xfId="22987"/>
    <cellStyle name="Note 3 2 2 5 2 2 2" xfId="32667"/>
    <cellStyle name="Note 3 2 2 5 2 3" xfId="20513"/>
    <cellStyle name="Note 3 2 2 5 2 3 2" xfId="30193"/>
    <cellStyle name="Note 3 2 2 5 2 4" xfId="20296"/>
    <cellStyle name="Note 3 2 2 5 2 4 2" xfId="29976"/>
    <cellStyle name="Note 3 2 2 5 2 5" xfId="26909"/>
    <cellStyle name="Note 3 2 2 5 2 6" xfId="25772"/>
    <cellStyle name="Note 3 2 2 5 3" xfId="18108"/>
    <cellStyle name="Note 3 2 2 5 3 2" xfId="23668"/>
    <cellStyle name="Note 3 2 2 5 3 2 2" xfId="33348"/>
    <cellStyle name="Note 3 2 2 5 3 3" xfId="24467"/>
    <cellStyle name="Note 3 2 2 5 3 3 2" xfId="34147"/>
    <cellStyle name="Note 3 2 2 5 3 4" xfId="20286"/>
    <cellStyle name="Note 3 2 2 5 3 4 2" xfId="29966"/>
    <cellStyle name="Note 3 2 2 5 3 5" xfId="27792"/>
    <cellStyle name="Note 3 2 2 5 4" xfId="22163"/>
    <cellStyle name="Note 3 2 2 5 4 2" xfId="31843"/>
    <cellStyle name="Note 3 2 2 5 5" xfId="19630"/>
    <cellStyle name="Note 3 2 2 5 5 2" xfId="29310"/>
    <cellStyle name="Note 3 2 2 5 6" xfId="20138"/>
    <cellStyle name="Note 3 2 2 5 6 2" xfId="29818"/>
    <cellStyle name="Note 3 2 2 5 7" xfId="25381"/>
    <cellStyle name="Note 3 2 2 6" xfId="16423"/>
    <cellStyle name="Note 3 2 2 6 2" xfId="16904"/>
    <cellStyle name="Note 3 2 2 6 2 2" xfId="22457"/>
    <cellStyle name="Note 3 2 2 6 2 2 2" xfId="32137"/>
    <cellStyle name="Note 3 2 2 6 2 3" xfId="21559"/>
    <cellStyle name="Note 3 2 2 6 2 3 2" xfId="31239"/>
    <cellStyle name="Note 3 2 2 6 2 4" xfId="24914"/>
    <cellStyle name="Note 3 2 2 6 2 4 2" xfId="34594"/>
    <cellStyle name="Note 3 2 2 6 2 5" xfId="26439"/>
    <cellStyle name="Note 3 2 2 6 2 6" xfId="25721"/>
    <cellStyle name="Note 3 2 2 6 3" xfId="17872"/>
    <cellStyle name="Note 3 2 2 6 3 2" xfId="23432"/>
    <cellStyle name="Note 3 2 2 6 3 2 2" xfId="33112"/>
    <cellStyle name="Note 3 2 2 6 3 3" xfId="20552"/>
    <cellStyle name="Note 3 2 2 6 3 3 2" xfId="30232"/>
    <cellStyle name="Note 3 2 2 6 3 4" xfId="18678"/>
    <cellStyle name="Note 3 2 2 6 3 4 2" xfId="28358"/>
    <cellStyle name="Note 3 2 2 6 3 5" xfId="27556"/>
    <cellStyle name="Note 3 2 2 6 4" xfId="21927"/>
    <cellStyle name="Note 3 2 2 6 4 2" xfId="31607"/>
    <cellStyle name="Note 3 2 2 6 5" xfId="19963"/>
    <cellStyle name="Note 3 2 2 6 5 2" xfId="29643"/>
    <cellStyle name="Note 3 2 2 6 6" xfId="24615"/>
    <cellStyle name="Note 3 2 2 6 6 2" xfId="34295"/>
    <cellStyle name="Note 3 2 2 6 7" xfId="26263"/>
    <cellStyle name="Note 3 2 2 7" xfId="17230"/>
    <cellStyle name="Note 3 2 2 7 2" xfId="22783"/>
    <cellStyle name="Note 3 2 2 7 2 2" xfId="32463"/>
    <cellStyle name="Note 3 2 2 7 3" xfId="20711"/>
    <cellStyle name="Note 3 2 2 7 3 2" xfId="30391"/>
    <cellStyle name="Note 3 2 2 7 4" xfId="19600"/>
    <cellStyle name="Note 3 2 2 7 4 2" xfId="29280"/>
    <cellStyle name="Note 3 2 2 7 5" xfId="26743"/>
    <cellStyle name="Note 3 2 2 7 6" xfId="27159"/>
    <cellStyle name="Note 3 2 2 8" xfId="17286"/>
    <cellStyle name="Note 3 2 2 8 2" xfId="22846"/>
    <cellStyle name="Note 3 2 2 8 2 2" xfId="32526"/>
    <cellStyle name="Note 3 2 2 8 3" xfId="20491"/>
    <cellStyle name="Note 3 2 2 8 3 2" xfId="30171"/>
    <cellStyle name="Note 3 2 2 8 4" xfId="20708"/>
    <cellStyle name="Note 3 2 2 8 4 2" xfId="30388"/>
    <cellStyle name="Note 3 2 2 8 5" xfId="26347"/>
    <cellStyle name="Note 3 2 2 9" xfId="21648"/>
    <cellStyle name="Note 3 2 2 9 2" xfId="31328"/>
    <cellStyle name="Note 3 2 3" xfId="15994"/>
    <cellStyle name="Note 3 2 3 10" xfId="25889"/>
    <cellStyle name="Note 3 2 3 2" xfId="16266"/>
    <cellStyle name="Note 3 2 3 2 2" xfId="16737"/>
    <cellStyle name="Note 3 2 3 2 2 2" xfId="17607"/>
    <cellStyle name="Note 3 2 3 2 2 2 2" xfId="23167"/>
    <cellStyle name="Note 3 2 3 2 2 2 2 2" xfId="32847"/>
    <cellStyle name="Note 3 2 3 2 2 2 3" xfId="18614"/>
    <cellStyle name="Note 3 2 3 2 2 2 3 2" xfId="28294"/>
    <cellStyle name="Note 3 2 3 2 2 2 4" xfId="22819"/>
    <cellStyle name="Note 3 2 3 2 2 2 4 2" xfId="32499"/>
    <cellStyle name="Note 3 2 3 2 2 2 5" xfId="27089"/>
    <cellStyle name="Note 3 2 3 2 2 2 6" xfId="27291"/>
    <cellStyle name="Note 3 2 3 2 2 3" xfId="18288"/>
    <cellStyle name="Note 3 2 3 2 2 3 2" xfId="23848"/>
    <cellStyle name="Note 3 2 3 2 2 3 2 2" xfId="33528"/>
    <cellStyle name="Note 3 2 3 2 2 3 3" xfId="23973"/>
    <cellStyle name="Note 3 2 3 2 2 3 3 2" xfId="33653"/>
    <cellStyle name="Note 3 2 3 2 2 3 4" xfId="18350"/>
    <cellStyle name="Note 3 2 3 2 2 3 4 2" xfId="28030"/>
    <cellStyle name="Note 3 2 3 2 2 3 5" xfId="27972"/>
    <cellStyle name="Note 3 2 3 2 2 4" xfId="22343"/>
    <cellStyle name="Note 3 2 3 2 2 4 2" xfId="32023"/>
    <cellStyle name="Note 3 2 3 2 2 5" xfId="20928"/>
    <cellStyle name="Note 3 2 3 2 2 5 2" xfId="30608"/>
    <cellStyle name="Note 3 2 3 2 2 6" xfId="19057"/>
    <cellStyle name="Note 3 2 3 2 2 6 2" xfId="28737"/>
    <cellStyle name="Note 3 2 3 2 2 7" xfId="25486"/>
    <cellStyle name="Note 3 2 3 2 3" xfId="16603"/>
    <cellStyle name="Note 3 2 3 2 3 2" xfId="17371"/>
    <cellStyle name="Note 3 2 3 2 3 2 2" xfId="22931"/>
    <cellStyle name="Note 3 2 3 2 3 2 2 2" xfId="32611"/>
    <cellStyle name="Note 3 2 3 2 3 2 3" xfId="20425"/>
    <cellStyle name="Note 3 2 3 2 3 2 3 2" xfId="30105"/>
    <cellStyle name="Note 3 2 3 2 3 2 4" xfId="20985"/>
    <cellStyle name="Note 3 2 3 2 3 2 4 2" xfId="30665"/>
    <cellStyle name="Note 3 2 3 2 3 2 5" xfId="26853"/>
    <cellStyle name="Note 3 2 3 2 3 2 6" xfId="25178"/>
    <cellStyle name="Note 3 2 3 2 3 3" xfId="18052"/>
    <cellStyle name="Note 3 2 3 2 3 3 2" xfId="23612"/>
    <cellStyle name="Note 3 2 3 2 3 3 2 2" xfId="33292"/>
    <cellStyle name="Note 3 2 3 2 3 3 3" xfId="18637"/>
    <cellStyle name="Note 3 2 3 2 3 3 3 2" xfId="28317"/>
    <cellStyle name="Note 3 2 3 2 3 3 4" xfId="20508"/>
    <cellStyle name="Note 3 2 3 2 3 3 4 2" xfId="30188"/>
    <cellStyle name="Note 3 2 3 2 3 3 5" xfId="27736"/>
    <cellStyle name="Note 3 2 3 2 3 4" xfId="22107"/>
    <cellStyle name="Note 3 2 3 2 3 4 2" xfId="31787"/>
    <cellStyle name="Note 3 2 3 2 3 5" xfId="19529"/>
    <cellStyle name="Note 3 2 3 2 3 5 2" xfId="29209"/>
    <cellStyle name="Note 3 2 3 2 3 6" xfId="21377"/>
    <cellStyle name="Note 3 2 3 2 3 6 2" xfId="31057"/>
    <cellStyle name="Note 3 2 3 2 3 7" xfId="25434"/>
    <cellStyle name="Note 3 2 3 2 4" xfId="17314"/>
    <cellStyle name="Note 3 2 3 2 4 2" xfId="22874"/>
    <cellStyle name="Note 3 2 3 2 4 2 2" xfId="32554"/>
    <cellStyle name="Note 3 2 3 2 4 3" xfId="21260"/>
    <cellStyle name="Note 3 2 3 2 4 3 2" xfId="30940"/>
    <cellStyle name="Note 3 2 3 2 4 4" xfId="20367"/>
    <cellStyle name="Note 3 2 3 2 4 4 2" xfId="30047"/>
    <cellStyle name="Note 3 2 3 2 4 5" xfId="26800"/>
    <cellStyle name="Note 3 2 3 2 4 6" xfId="27191"/>
    <cellStyle name="Note 3 2 3 2 5" xfId="17782"/>
    <cellStyle name="Note 3 2 3 2 5 2" xfId="23342"/>
    <cellStyle name="Note 3 2 3 2 5 2 2" xfId="33022"/>
    <cellStyle name="Note 3 2 3 2 5 3" xfId="20333"/>
    <cellStyle name="Note 3 2 3 2 5 3 2" xfId="30013"/>
    <cellStyle name="Note 3 2 3 2 5 4" xfId="19654"/>
    <cellStyle name="Note 3 2 3 2 5 4 2" xfId="29334"/>
    <cellStyle name="Note 3 2 3 2 5 5" xfId="27466"/>
    <cellStyle name="Note 3 2 3 2 6" xfId="21837"/>
    <cellStyle name="Note 3 2 3 2 6 2" xfId="31517"/>
    <cellStyle name="Note 3 2 3 2 7" xfId="18478"/>
    <cellStyle name="Note 3 2 3 2 7 2" xfId="28158"/>
    <cellStyle name="Note 3 2 3 2 8" xfId="20707"/>
    <cellStyle name="Note 3 2 3 2 8 2" xfId="30387"/>
    <cellStyle name="Note 3 2 3 2 9" xfId="25267"/>
    <cellStyle name="Note 3 2 3 3" xfId="16154"/>
    <cellStyle name="Note 3 2 3 3 2" xfId="17495"/>
    <cellStyle name="Note 3 2 3 3 2 2" xfId="23055"/>
    <cellStyle name="Note 3 2 3 3 2 2 2" xfId="32735"/>
    <cellStyle name="Note 3 2 3 3 2 3" xfId="22392"/>
    <cellStyle name="Note 3 2 3 3 2 3 2" xfId="32072"/>
    <cellStyle name="Note 3 2 3 3 2 4" xfId="19516"/>
    <cellStyle name="Note 3 2 3 3 2 4 2" xfId="29196"/>
    <cellStyle name="Note 3 2 3 3 2 5" xfId="26977"/>
    <cellStyle name="Note 3 2 3 3 2 6" xfId="25130"/>
    <cellStyle name="Note 3 2 3 3 3" xfId="18176"/>
    <cellStyle name="Note 3 2 3 3 3 2" xfId="23736"/>
    <cellStyle name="Note 3 2 3 3 3 2 2" xfId="33416"/>
    <cellStyle name="Note 3 2 3 3 3 3" xfId="23904"/>
    <cellStyle name="Note 3 2 3 3 3 3 2" xfId="33584"/>
    <cellStyle name="Note 3 2 3 3 3 4" xfId="19768"/>
    <cellStyle name="Note 3 2 3 3 3 4 2" xfId="29448"/>
    <cellStyle name="Note 3 2 3 3 3 5" xfId="27860"/>
    <cellStyle name="Note 3 2 3 3 4" xfId="22231"/>
    <cellStyle name="Note 3 2 3 3 4 2" xfId="31911"/>
    <cellStyle name="Note 3 2 3 3 5" xfId="24392"/>
    <cellStyle name="Note 3 2 3 3 5 2" xfId="34072"/>
    <cellStyle name="Note 3 2 3 3 6" xfId="20344"/>
    <cellStyle name="Note 3 2 3 3 6 2" xfId="30024"/>
    <cellStyle name="Note 3 2 3 3 7" xfId="25586"/>
    <cellStyle name="Note 3 2 3 4" xfId="16491"/>
    <cellStyle name="Note 3 2 3 4 2" xfId="17004"/>
    <cellStyle name="Note 3 2 3 4 2 2" xfId="22557"/>
    <cellStyle name="Note 3 2 3 4 2 2 2" xfId="32237"/>
    <cellStyle name="Note 3 2 3 4 2 3" xfId="24511"/>
    <cellStyle name="Note 3 2 3 4 2 3 2" xfId="34191"/>
    <cellStyle name="Note 3 2 3 4 2 4" xfId="21097"/>
    <cellStyle name="Note 3 2 3 4 2 4 2" xfId="30777"/>
    <cellStyle name="Note 3 2 3 4 2 5" xfId="26539"/>
    <cellStyle name="Note 3 2 3 4 2 6" xfId="25927"/>
    <cellStyle name="Note 3 2 3 4 3" xfId="17940"/>
    <cellStyle name="Note 3 2 3 4 3 2" xfId="23500"/>
    <cellStyle name="Note 3 2 3 4 3 2 2" xfId="33180"/>
    <cellStyle name="Note 3 2 3 4 3 3" xfId="20044"/>
    <cellStyle name="Note 3 2 3 4 3 3 2" xfId="29724"/>
    <cellStyle name="Note 3 2 3 4 3 4" xfId="24182"/>
    <cellStyle name="Note 3 2 3 4 3 4 2" xfId="33862"/>
    <cellStyle name="Note 3 2 3 4 3 5" xfId="27624"/>
    <cellStyle name="Note 3 2 3 4 4" xfId="21995"/>
    <cellStyle name="Note 3 2 3 4 4 2" xfId="31675"/>
    <cellStyle name="Note 3 2 3 4 5" xfId="20280"/>
    <cellStyle name="Note 3 2 3 4 5 2" xfId="29960"/>
    <cellStyle name="Note 3 2 3 4 6" xfId="19813"/>
    <cellStyle name="Note 3 2 3 4 6 2" xfId="29493"/>
    <cellStyle name="Note 3 2 3 4 7" xfId="25473"/>
    <cellStyle name="Note 3 2 3 5" xfId="16933"/>
    <cellStyle name="Note 3 2 3 5 2" xfId="22486"/>
    <cellStyle name="Note 3 2 3 5 2 2" xfId="32166"/>
    <cellStyle name="Note 3 2 3 5 3" xfId="19849"/>
    <cellStyle name="Note 3 2 3 5 3 2" xfId="29529"/>
    <cellStyle name="Note 3 2 3 5 4" xfId="20209"/>
    <cellStyle name="Note 3 2 3 5 4 2" xfId="29889"/>
    <cellStyle name="Note 3 2 3 5 5" xfId="26468"/>
    <cellStyle name="Note 3 2 3 5 6" xfId="25887"/>
    <cellStyle name="Note 3 2 3 6" xfId="17670"/>
    <cellStyle name="Note 3 2 3 6 2" xfId="23230"/>
    <cellStyle name="Note 3 2 3 6 2 2" xfId="32910"/>
    <cellStyle name="Note 3 2 3 6 3" xfId="21156"/>
    <cellStyle name="Note 3 2 3 6 3 2" xfId="30836"/>
    <cellStyle name="Note 3 2 3 6 4" xfId="19439"/>
    <cellStyle name="Note 3 2 3 6 4 2" xfId="29119"/>
    <cellStyle name="Note 3 2 3 6 5" xfId="27354"/>
    <cellStyle name="Note 3 2 3 7" xfId="21721"/>
    <cellStyle name="Note 3 2 3 7 2" xfId="31401"/>
    <cellStyle name="Note 3 2 3 8" xfId="21109"/>
    <cellStyle name="Note 3 2 3 8 2" xfId="30789"/>
    <cellStyle name="Note 3 2 3 9" xfId="24359"/>
    <cellStyle name="Note 3 2 3 9 2" xfId="34039"/>
    <cellStyle name="Note 3 2 4" xfId="16206"/>
    <cellStyle name="Note 3 2 4 2" xfId="16705"/>
    <cellStyle name="Note 3 2 4 2 2" xfId="17547"/>
    <cellStyle name="Note 3 2 4 2 2 2" xfId="23107"/>
    <cellStyle name="Note 3 2 4 2 2 2 2" xfId="32787"/>
    <cellStyle name="Note 3 2 4 2 2 3" xfId="20400"/>
    <cellStyle name="Note 3 2 4 2 2 3 2" xfId="30080"/>
    <cellStyle name="Note 3 2 4 2 2 4" xfId="20097"/>
    <cellStyle name="Note 3 2 4 2 2 4 2" xfId="29777"/>
    <cellStyle name="Note 3 2 4 2 2 5" xfId="27029"/>
    <cellStyle name="Note 3 2 4 2 2 6" xfId="27231"/>
    <cellStyle name="Note 3 2 4 2 3" xfId="18228"/>
    <cellStyle name="Note 3 2 4 2 3 2" xfId="23788"/>
    <cellStyle name="Note 3 2 4 2 3 2 2" xfId="33468"/>
    <cellStyle name="Note 3 2 4 2 3 3" xfId="24533"/>
    <cellStyle name="Note 3 2 4 2 3 3 2" xfId="34213"/>
    <cellStyle name="Note 3 2 4 2 3 4" xfId="24692"/>
    <cellStyle name="Note 3 2 4 2 3 4 2" xfId="34372"/>
    <cellStyle name="Note 3 2 4 2 3 5" xfId="27912"/>
    <cellStyle name="Note 3 2 4 2 4" xfId="22283"/>
    <cellStyle name="Note 3 2 4 2 4 2" xfId="31963"/>
    <cellStyle name="Note 3 2 4 2 5" xfId="20667"/>
    <cellStyle name="Note 3 2 4 2 5 2" xfId="30347"/>
    <cellStyle name="Note 3 2 4 2 6" xfId="18629"/>
    <cellStyle name="Note 3 2 4 2 6 2" xfId="28309"/>
    <cellStyle name="Note 3 2 4 2 7" xfId="25203"/>
    <cellStyle name="Note 3 2 4 3" xfId="16543"/>
    <cellStyle name="Note 3 2 4 3 2" xfId="16876"/>
    <cellStyle name="Note 3 2 4 3 2 2" xfId="22429"/>
    <cellStyle name="Note 3 2 4 3 2 2 2" xfId="32109"/>
    <cellStyle name="Note 3 2 4 3 2 3" xfId="24383"/>
    <cellStyle name="Note 3 2 4 3 2 3 2" xfId="34063"/>
    <cellStyle name="Note 3 2 4 3 2 4" xfId="18675"/>
    <cellStyle name="Note 3 2 4 3 2 4 2" xfId="28355"/>
    <cellStyle name="Note 3 2 4 3 2 5" xfId="26411"/>
    <cellStyle name="Note 3 2 4 3 2 6" xfId="25263"/>
    <cellStyle name="Note 3 2 4 3 3" xfId="17992"/>
    <cellStyle name="Note 3 2 4 3 3 2" xfId="23552"/>
    <cellStyle name="Note 3 2 4 3 3 2 2" xfId="33232"/>
    <cellStyle name="Note 3 2 4 3 3 3" xfId="18507"/>
    <cellStyle name="Note 3 2 4 3 3 3 2" xfId="28187"/>
    <cellStyle name="Note 3 2 4 3 3 4" xfId="20683"/>
    <cellStyle name="Note 3 2 4 3 3 4 2" xfId="30363"/>
    <cellStyle name="Note 3 2 4 3 3 5" xfId="27676"/>
    <cellStyle name="Note 3 2 4 3 4" xfId="22047"/>
    <cellStyle name="Note 3 2 4 3 4 2" xfId="31727"/>
    <cellStyle name="Note 3 2 4 3 5" xfId="21042"/>
    <cellStyle name="Note 3 2 4 3 5 2" xfId="30722"/>
    <cellStyle name="Note 3 2 4 3 6" xfId="19952"/>
    <cellStyle name="Note 3 2 4 3 6 2" xfId="29632"/>
    <cellStyle name="Note 3 2 4 3 7" xfId="25836"/>
    <cellStyle name="Note 3 2 4 4" xfId="17130"/>
    <cellStyle name="Note 3 2 4 4 2" xfId="22683"/>
    <cellStyle name="Note 3 2 4 4 2 2" xfId="32363"/>
    <cellStyle name="Note 3 2 4 4 3" xfId="20249"/>
    <cellStyle name="Note 3 2 4 4 3 2" xfId="29929"/>
    <cellStyle name="Note 3 2 4 4 4" xfId="24422"/>
    <cellStyle name="Note 3 2 4 4 4 2" xfId="34102"/>
    <cellStyle name="Note 3 2 4 4 5" xfId="26656"/>
    <cellStyle name="Note 3 2 4 4 6" xfId="25122"/>
    <cellStyle name="Note 3 2 4 5" xfId="17722"/>
    <cellStyle name="Note 3 2 4 5 2" xfId="23282"/>
    <cellStyle name="Note 3 2 4 5 2 2" xfId="32962"/>
    <cellStyle name="Note 3 2 4 5 3" xfId="19695"/>
    <cellStyle name="Note 3 2 4 5 3 2" xfId="29375"/>
    <cellStyle name="Note 3 2 4 5 4" xfId="20937"/>
    <cellStyle name="Note 3 2 4 5 4 2" xfId="30617"/>
    <cellStyle name="Note 3 2 4 5 5" xfId="27406"/>
    <cellStyle name="Note 3 2 4 6" xfId="21773"/>
    <cellStyle name="Note 3 2 4 6 2" xfId="31453"/>
    <cellStyle name="Note 3 2 4 7" xfId="24017"/>
    <cellStyle name="Note 3 2 4 7 2" xfId="33697"/>
    <cellStyle name="Note 3 2 4 8" xfId="20853"/>
    <cellStyle name="Note 3 2 4 8 2" xfId="30533"/>
    <cellStyle name="Note 3 2 4 9" xfId="25834"/>
    <cellStyle name="Note 3 2 5" xfId="16389"/>
    <cellStyle name="Note 3 2 5 2" xfId="17049"/>
    <cellStyle name="Note 3 2 5 2 2" xfId="22602"/>
    <cellStyle name="Note 3 2 5 2 2 2" xfId="32282"/>
    <cellStyle name="Note 3 2 5 2 3" xfId="18385"/>
    <cellStyle name="Note 3 2 5 2 3 2" xfId="28065"/>
    <cellStyle name="Note 3 2 5 2 4" xfId="24634"/>
    <cellStyle name="Note 3 2 5 2 4 2" xfId="34314"/>
    <cellStyle name="Note 3 2 5 2 5" xfId="26584"/>
    <cellStyle name="Note 3 2 5 2 6" xfId="25905"/>
    <cellStyle name="Note 3 2 5 3" xfId="17838"/>
    <cellStyle name="Note 3 2 5 3 2" xfId="23398"/>
    <cellStyle name="Note 3 2 5 3 2 2" xfId="33078"/>
    <cellStyle name="Note 3 2 5 3 3" xfId="21263"/>
    <cellStyle name="Note 3 2 5 3 3 2" xfId="30943"/>
    <cellStyle name="Note 3 2 5 3 4" xfId="18702"/>
    <cellStyle name="Note 3 2 5 3 4 2" xfId="28382"/>
    <cellStyle name="Note 3 2 5 3 5" xfId="27522"/>
    <cellStyle name="Note 3 2 5 4" xfId="21893"/>
    <cellStyle name="Note 3 2 5 4 2" xfId="31573"/>
    <cellStyle name="Note 3 2 5 5" xfId="20222"/>
    <cellStyle name="Note 3 2 5 5 2" xfId="29902"/>
    <cellStyle name="Note 3 2 5 6" xfId="18720"/>
    <cellStyle name="Note 3 2 5 6 2" xfId="28400"/>
    <cellStyle name="Note 3 2 5 7" xfId="26282"/>
    <cellStyle name="Note 3 2 6" xfId="24128"/>
    <cellStyle name="Note 3 2 6 2" xfId="33808"/>
    <cellStyle name="Note 3 3" xfId="4244"/>
    <cellStyle name="Note 3 3 2" xfId="15971"/>
    <cellStyle name="Note 3 3 2 10" xfId="24215"/>
    <cellStyle name="Note 3 3 2 10 2" xfId="33895"/>
    <cellStyle name="Note 3 3 2 11" xfId="19226"/>
    <cellStyle name="Note 3 3 2 11 2" xfId="28906"/>
    <cellStyle name="Note 3 3 2 12" xfId="26208"/>
    <cellStyle name="Note 3 3 2 2" xfId="16063"/>
    <cellStyle name="Note 3 3 2 2 10" xfId="26242"/>
    <cellStyle name="Note 3 3 2 2 2" xfId="16309"/>
    <cellStyle name="Note 3 3 2 2 2 2" xfId="16780"/>
    <cellStyle name="Note 3 3 2 2 2 2 2" xfId="17650"/>
    <cellStyle name="Note 3 3 2 2 2 2 2 2" xfId="23210"/>
    <cellStyle name="Note 3 3 2 2 2 2 2 2 2" xfId="32890"/>
    <cellStyle name="Note 3 3 2 2 2 2 2 3" xfId="18424"/>
    <cellStyle name="Note 3 3 2 2 2 2 2 3 2" xfId="28104"/>
    <cellStyle name="Note 3 3 2 2 2 2 2 4" xfId="19770"/>
    <cellStyle name="Note 3 3 2 2 2 2 2 4 2" xfId="29450"/>
    <cellStyle name="Note 3 3 2 2 2 2 2 5" xfId="27132"/>
    <cellStyle name="Note 3 3 2 2 2 2 2 6" xfId="27334"/>
    <cellStyle name="Note 3 3 2 2 2 2 3" xfId="18331"/>
    <cellStyle name="Note 3 3 2 2 2 2 3 2" xfId="23891"/>
    <cellStyle name="Note 3 3 2 2 2 2 3 2 2" xfId="33571"/>
    <cellStyle name="Note 3 3 2 2 2 2 3 3" xfId="24591"/>
    <cellStyle name="Note 3 3 2 2 2 2 3 3 2" xfId="34271"/>
    <cellStyle name="Note 3 3 2 2 2 2 3 4" xfId="24898"/>
    <cellStyle name="Note 3 3 2 2 2 2 3 4 2" xfId="34578"/>
    <cellStyle name="Note 3 3 2 2 2 2 3 5" xfId="28015"/>
    <cellStyle name="Note 3 3 2 2 2 2 4" xfId="22386"/>
    <cellStyle name="Note 3 3 2 2 2 2 4 2" xfId="32066"/>
    <cellStyle name="Note 3 3 2 2 2 2 5" xfId="19930"/>
    <cellStyle name="Note 3 3 2 2 2 2 5 2" xfId="29610"/>
    <cellStyle name="Note 3 3 2 2 2 2 6" xfId="24660"/>
    <cellStyle name="Note 3 3 2 2 2 2 6 2" xfId="34340"/>
    <cellStyle name="Note 3 3 2 2 2 2 7" xfId="25980"/>
    <cellStyle name="Note 3 3 2 2 2 3" xfId="16646"/>
    <cellStyle name="Note 3 3 2 2 2 3 2" xfId="17414"/>
    <cellStyle name="Note 3 3 2 2 2 3 2 2" xfId="22974"/>
    <cellStyle name="Note 3 3 2 2 2 3 2 2 2" xfId="32654"/>
    <cellStyle name="Note 3 3 2 2 2 3 2 3" xfId="19106"/>
    <cellStyle name="Note 3 3 2 2 2 3 2 3 2" xfId="28786"/>
    <cellStyle name="Note 3 3 2 2 2 3 2 4" xfId="21165"/>
    <cellStyle name="Note 3 3 2 2 2 3 2 4 2" xfId="30845"/>
    <cellStyle name="Note 3 3 2 2 2 3 2 5" xfId="26896"/>
    <cellStyle name="Note 3 3 2 2 2 3 2 6" xfId="25139"/>
    <cellStyle name="Note 3 3 2 2 2 3 3" xfId="18095"/>
    <cellStyle name="Note 3 3 2 2 2 3 3 2" xfId="23655"/>
    <cellStyle name="Note 3 3 2 2 2 3 3 2 2" xfId="33335"/>
    <cellStyle name="Note 3 3 2 2 2 3 3 3" xfId="18398"/>
    <cellStyle name="Note 3 3 2 2 2 3 3 3 2" xfId="28078"/>
    <cellStyle name="Note 3 3 2 2 2 3 3 4" xfId="19491"/>
    <cellStyle name="Note 3 3 2 2 2 3 3 4 2" xfId="29171"/>
    <cellStyle name="Note 3 3 2 2 2 3 3 5" xfId="27779"/>
    <cellStyle name="Note 3 3 2 2 2 3 4" xfId="22150"/>
    <cellStyle name="Note 3 3 2 2 2 3 4 2" xfId="31830"/>
    <cellStyle name="Note 3 3 2 2 2 3 5" xfId="19970"/>
    <cellStyle name="Note 3 3 2 2 2 3 5 2" xfId="29650"/>
    <cellStyle name="Note 3 3 2 2 2 3 6" xfId="19610"/>
    <cellStyle name="Note 3 3 2 2 2 3 6 2" xfId="29290"/>
    <cellStyle name="Note 3 3 2 2 2 3 7" xfId="26157"/>
    <cellStyle name="Note 3 3 2 2 2 4" xfId="17020"/>
    <cellStyle name="Note 3 3 2 2 2 4 2" xfId="22573"/>
    <cellStyle name="Note 3 3 2 2 2 4 2 2" xfId="32253"/>
    <cellStyle name="Note 3 3 2 2 2 4 3" xfId="18345"/>
    <cellStyle name="Note 3 3 2 2 2 4 3 2" xfId="28025"/>
    <cellStyle name="Note 3 3 2 2 2 4 4" xfId="18947"/>
    <cellStyle name="Note 3 3 2 2 2 4 4 2" xfId="28627"/>
    <cellStyle name="Note 3 3 2 2 2 4 5" xfId="26555"/>
    <cellStyle name="Note 3 3 2 2 2 4 6" xfId="26221"/>
    <cellStyle name="Note 3 3 2 2 2 5" xfId="17825"/>
    <cellStyle name="Note 3 3 2 2 2 5 2" xfId="23385"/>
    <cellStyle name="Note 3 3 2 2 2 5 2 2" xfId="33065"/>
    <cellStyle name="Note 3 3 2 2 2 5 3" xfId="19704"/>
    <cellStyle name="Note 3 3 2 2 2 5 3 2" xfId="29384"/>
    <cellStyle name="Note 3 3 2 2 2 5 4" xfId="21076"/>
    <cellStyle name="Note 3 3 2 2 2 5 4 2" xfId="30756"/>
    <cellStyle name="Note 3 3 2 2 2 5 5" xfId="27509"/>
    <cellStyle name="Note 3 3 2 2 2 6" xfId="21880"/>
    <cellStyle name="Note 3 3 2 2 2 6 2" xfId="31560"/>
    <cellStyle name="Note 3 3 2 2 2 7" xfId="20014"/>
    <cellStyle name="Note 3 3 2 2 2 7 2" xfId="29694"/>
    <cellStyle name="Note 3 3 2 2 2 8" xfId="24674"/>
    <cellStyle name="Note 3 3 2 2 2 8 2" xfId="34354"/>
    <cellStyle name="Note 3 3 2 2 2 9" xfId="26119"/>
    <cellStyle name="Note 3 3 2 2 3" xfId="16252"/>
    <cellStyle name="Note 3 3 2 2 3 2" xfId="17593"/>
    <cellStyle name="Note 3 3 2 2 3 2 2" xfId="23153"/>
    <cellStyle name="Note 3 3 2 2 3 2 2 2" xfId="32833"/>
    <cellStyle name="Note 3 3 2 2 3 2 3" xfId="20489"/>
    <cellStyle name="Note 3 3 2 2 3 2 3 2" xfId="30169"/>
    <cellStyle name="Note 3 3 2 2 3 2 4" xfId="19250"/>
    <cellStyle name="Note 3 3 2 2 3 2 4 2" xfId="28930"/>
    <cellStyle name="Note 3 3 2 2 3 2 5" xfId="27075"/>
    <cellStyle name="Note 3 3 2 2 3 2 6" xfId="27277"/>
    <cellStyle name="Note 3 3 2 2 3 3" xfId="18274"/>
    <cellStyle name="Note 3 3 2 2 3 3 2" xfId="23834"/>
    <cellStyle name="Note 3 3 2 2 3 3 2 2" xfId="33514"/>
    <cellStyle name="Note 3 3 2 2 3 3 3" xfId="24407"/>
    <cellStyle name="Note 3 3 2 2 3 3 3 2" xfId="34087"/>
    <cellStyle name="Note 3 3 2 2 3 3 4" xfId="24840"/>
    <cellStyle name="Note 3 3 2 2 3 3 4 2" xfId="34520"/>
    <cellStyle name="Note 3 3 2 2 3 3 5" xfId="27958"/>
    <cellStyle name="Note 3 3 2 2 3 4" xfId="22329"/>
    <cellStyle name="Note 3 3 2 2 3 4 2" xfId="32009"/>
    <cellStyle name="Note 3 3 2 2 3 5" xfId="20363"/>
    <cellStyle name="Note 3 3 2 2 3 5 2" xfId="30043"/>
    <cellStyle name="Note 3 3 2 2 3 6" xfId="18731"/>
    <cellStyle name="Note 3 3 2 2 3 6 2" xfId="28411"/>
    <cellStyle name="Note 3 3 2 2 3 7" xfId="25326"/>
    <cellStyle name="Note 3 3 2 2 4" xfId="16589"/>
    <cellStyle name="Note 3 3 2 2 4 2" xfId="17357"/>
    <cellStyle name="Note 3 3 2 2 4 2 2" xfId="22917"/>
    <cellStyle name="Note 3 3 2 2 4 2 2 2" xfId="32597"/>
    <cellStyle name="Note 3 3 2 2 4 2 3" xfId="20053"/>
    <cellStyle name="Note 3 3 2 2 4 2 3 2" xfId="29733"/>
    <cellStyle name="Note 3 3 2 2 4 2 4" xfId="20575"/>
    <cellStyle name="Note 3 3 2 2 4 2 4 2" xfId="30255"/>
    <cellStyle name="Note 3 3 2 2 4 2 5" xfId="26839"/>
    <cellStyle name="Note 3 3 2 2 4 2 6" xfId="25180"/>
    <cellStyle name="Note 3 3 2 2 4 3" xfId="18038"/>
    <cellStyle name="Note 3 3 2 2 4 3 2" xfId="23598"/>
    <cellStyle name="Note 3 3 2 2 4 3 2 2" xfId="33278"/>
    <cellStyle name="Note 3 3 2 2 4 3 3" xfId="19802"/>
    <cellStyle name="Note 3 3 2 2 4 3 3 2" xfId="29482"/>
    <cellStyle name="Note 3 3 2 2 4 3 4" xfId="18802"/>
    <cellStyle name="Note 3 3 2 2 4 3 4 2" xfId="28482"/>
    <cellStyle name="Note 3 3 2 2 4 3 5" xfId="27722"/>
    <cellStyle name="Note 3 3 2 2 4 4" xfId="22093"/>
    <cellStyle name="Note 3 3 2 2 4 4 2" xfId="31773"/>
    <cellStyle name="Note 3 3 2 2 4 5" xfId="19510"/>
    <cellStyle name="Note 3 3 2 2 4 5 2" xfId="29190"/>
    <cellStyle name="Note 3 3 2 2 4 6" xfId="24067"/>
    <cellStyle name="Note 3 3 2 2 4 6 2" xfId="33747"/>
    <cellStyle name="Note 3 3 2 2 4 7" xfId="25201"/>
    <cellStyle name="Note 3 3 2 2 5" xfId="17317"/>
    <cellStyle name="Note 3 3 2 2 5 2" xfId="22877"/>
    <cellStyle name="Note 3 3 2 2 5 2 2" xfId="32557"/>
    <cellStyle name="Note 3 3 2 2 5 3" xfId="24445"/>
    <cellStyle name="Note 3 3 2 2 5 3 2" xfId="34125"/>
    <cellStyle name="Note 3 3 2 2 5 4" xfId="18965"/>
    <cellStyle name="Note 3 3 2 2 5 4 2" xfId="28645"/>
    <cellStyle name="Note 3 3 2 2 5 5" xfId="26802"/>
    <cellStyle name="Note 3 3 2 2 5 6" xfId="27141"/>
    <cellStyle name="Note 3 3 2 2 6" xfId="17768"/>
    <cellStyle name="Note 3 3 2 2 6 2" xfId="23328"/>
    <cellStyle name="Note 3 3 2 2 6 2 2" xfId="33008"/>
    <cellStyle name="Note 3 3 2 2 6 3" xfId="18449"/>
    <cellStyle name="Note 3 3 2 2 6 3 2" xfId="28129"/>
    <cellStyle name="Note 3 3 2 2 6 4" xfId="21497"/>
    <cellStyle name="Note 3 3 2 2 6 4 2" xfId="31177"/>
    <cellStyle name="Note 3 3 2 2 6 5" xfId="27452"/>
    <cellStyle name="Note 3 3 2 2 7" xfId="21821"/>
    <cellStyle name="Note 3 3 2 2 7 2" xfId="31501"/>
    <cellStyle name="Note 3 3 2 2 8" xfId="20814"/>
    <cellStyle name="Note 3 3 2 2 8 2" xfId="30494"/>
    <cellStyle name="Note 3 3 2 2 9" xfId="24819"/>
    <cellStyle name="Note 3 3 2 2 9 2" xfId="34499"/>
    <cellStyle name="Note 3 3 2 3" xfId="16186"/>
    <cellStyle name="Note 3 3 2 3 2" xfId="16691"/>
    <cellStyle name="Note 3 3 2 3 2 2" xfId="17527"/>
    <cellStyle name="Note 3 3 2 3 2 2 2" xfId="23087"/>
    <cellStyle name="Note 3 3 2 3 2 2 2 2" xfId="32767"/>
    <cellStyle name="Note 3 3 2 3 2 2 3" xfId="19912"/>
    <cellStyle name="Note 3 3 2 3 2 2 3 2" xfId="29592"/>
    <cellStyle name="Note 3 3 2 3 2 2 4" xfId="19230"/>
    <cellStyle name="Note 3 3 2 3 2 2 4 2" xfId="28910"/>
    <cellStyle name="Note 3 3 2 3 2 2 5" xfId="27009"/>
    <cellStyle name="Note 3 3 2 3 2 2 6" xfId="27211"/>
    <cellStyle name="Note 3 3 2 3 2 3" xfId="18208"/>
    <cellStyle name="Note 3 3 2 3 2 3 2" xfId="23768"/>
    <cellStyle name="Note 3 3 2 3 2 3 2 2" xfId="33448"/>
    <cellStyle name="Note 3 3 2 3 2 3 3" xfId="21110"/>
    <cellStyle name="Note 3 3 2 3 2 3 3 2" xfId="30790"/>
    <cellStyle name="Note 3 3 2 3 2 3 4" xfId="24940"/>
    <cellStyle name="Note 3 3 2 3 2 3 4 2" xfId="34620"/>
    <cellStyle name="Note 3 3 2 3 2 3 5" xfId="27892"/>
    <cellStyle name="Note 3 3 2 3 2 4" xfId="22263"/>
    <cellStyle name="Note 3 3 2 3 2 4 2" xfId="31943"/>
    <cellStyle name="Note 3 3 2 3 2 5" xfId="24380"/>
    <cellStyle name="Note 3 3 2 3 2 5 2" xfId="34060"/>
    <cellStyle name="Note 3 3 2 3 2 6" xfId="19482"/>
    <cellStyle name="Note 3 3 2 3 2 6 2" xfId="29162"/>
    <cellStyle name="Note 3 3 2 3 2 7" xfId="25576"/>
    <cellStyle name="Note 3 3 2 3 3" xfId="16523"/>
    <cellStyle name="Note 3 3 2 3 3 2" xfId="17137"/>
    <cellStyle name="Note 3 3 2 3 3 2 2" xfId="22690"/>
    <cellStyle name="Note 3 3 2 3 3 2 2 2" xfId="32370"/>
    <cellStyle name="Note 3 3 2 3 3 2 3" xfId="19993"/>
    <cellStyle name="Note 3 3 2 3 3 2 3 2" xfId="29673"/>
    <cellStyle name="Note 3 3 2 3 3 2 4" xfId="24535"/>
    <cellStyle name="Note 3 3 2 3 3 2 4 2" xfId="34215"/>
    <cellStyle name="Note 3 3 2 3 3 2 5" xfId="26663"/>
    <cellStyle name="Note 3 3 2 3 3 2 6" xfId="25496"/>
    <cellStyle name="Note 3 3 2 3 3 3" xfId="17972"/>
    <cellStyle name="Note 3 3 2 3 3 3 2" xfId="23532"/>
    <cellStyle name="Note 3 3 2 3 3 3 2 2" xfId="33212"/>
    <cellStyle name="Note 3 3 2 3 3 3 3" xfId="19830"/>
    <cellStyle name="Note 3 3 2 3 3 3 3 2" xfId="29510"/>
    <cellStyle name="Note 3 3 2 3 3 3 4" xfId="21338"/>
    <cellStyle name="Note 3 3 2 3 3 3 4 2" xfId="31018"/>
    <cellStyle name="Note 3 3 2 3 3 3 5" xfId="27656"/>
    <cellStyle name="Note 3 3 2 3 3 4" xfId="22027"/>
    <cellStyle name="Note 3 3 2 3 3 4 2" xfId="31707"/>
    <cellStyle name="Note 3 3 2 3 3 5" xfId="20073"/>
    <cellStyle name="Note 3 3 2 3 3 5 2" xfId="29753"/>
    <cellStyle name="Note 3 3 2 3 3 6" xfId="19548"/>
    <cellStyle name="Note 3 3 2 3 3 6 2" xfId="29228"/>
    <cellStyle name="Note 3 3 2 3 3 7" xfId="25468"/>
    <cellStyle name="Note 3 3 2 3 4" xfId="17064"/>
    <cellStyle name="Note 3 3 2 3 4 2" xfId="22617"/>
    <cellStyle name="Note 3 3 2 3 4 2 2" xfId="32297"/>
    <cellStyle name="Note 3 3 2 3 4 3" xfId="19553"/>
    <cellStyle name="Note 3 3 2 3 4 3 2" xfId="29233"/>
    <cellStyle name="Note 3 3 2 3 4 4" xfId="25020"/>
    <cellStyle name="Note 3 3 2 3 4 4 2" xfId="34700"/>
    <cellStyle name="Note 3 3 2 3 4 5" xfId="26596"/>
    <cellStyle name="Note 3 3 2 3 4 6" xfId="25528"/>
    <cellStyle name="Note 3 3 2 3 5" xfId="17702"/>
    <cellStyle name="Note 3 3 2 3 5 2" xfId="23262"/>
    <cellStyle name="Note 3 3 2 3 5 2 2" xfId="32942"/>
    <cellStyle name="Note 3 3 2 3 5 3" xfId="20903"/>
    <cellStyle name="Note 3 3 2 3 5 3 2" xfId="30583"/>
    <cellStyle name="Note 3 3 2 3 5 4" xfId="19857"/>
    <cellStyle name="Note 3 3 2 3 5 4 2" xfId="29537"/>
    <cellStyle name="Note 3 3 2 3 5 5" xfId="27386"/>
    <cellStyle name="Note 3 3 2 3 6" xfId="21753"/>
    <cellStyle name="Note 3 3 2 3 6 2" xfId="31433"/>
    <cellStyle name="Note 3 3 2 3 7" xfId="22832"/>
    <cellStyle name="Note 3 3 2 3 7 2" xfId="32512"/>
    <cellStyle name="Note 3 3 2 3 8" xfId="19372"/>
    <cellStyle name="Note 3 3 2 3 8 2" xfId="29052"/>
    <cellStyle name="Note 3 3 2 3 9" xfId="26136"/>
    <cellStyle name="Note 3 3 2 4" xfId="16125"/>
    <cellStyle name="Note 3 3 2 4 2" xfId="16671"/>
    <cellStyle name="Note 3 3 2 4 2 2" xfId="17473"/>
    <cellStyle name="Note 3 3 2 4 2 2 2" xfId="23033"/>
    <cellStyle name="Note 3 3 2 4 2 2 2 2" xfId="32713"/>
    <cellStyle name="Note 3 3 2 4 2 2 3" xfId="24351"/>
    <cellStyle name="Note 3 3 2 4 2 2 3 2" xfId="34031"/>
    <cellStyle name="Note 3 3 2 4 2 2 4" xfId="21610"/>
    <cellStyle name="Note 3 3 2 4 2 2 4 2" xfId="31290"/>
    <cellStyle name="Note 3 3 2 4 2 2 5" xfId="26955"/>
    <cellStyle name="Note 3 3 2 4 2 2 6" xfId="25076"/>
    <cellStyle name="Note 3 3 2 4 2 3" xfId="18154"/>
    <cellStyle name="Note 3 3 2 4 2 3 2" xfId="23714"/>
    <cellStyle name="Note 3 3 2 4 2 3 2 2" xfId="33394"/>
    <cellStyle name="Note 3 3 2 4 2 3 3" xfId="23944"/>
    <cellStyle name="Note 3 3 2 4 2 3 3 2" xfId="33624"/>
    <cellStyle name="Note 3 3 2 4 2 3 4" xfId="24771"/>
    <cellStyle name="Note 3 3 2 4 2 3 4 2" xfId="34451"/>
    <cellStyle name="Note 3 3 2 4 2 3 5" xfId="27838"/>
    <cellStyle name="Note 3 3 2 4 2 4" xfId="22209"/>
    <cellStyle name="Note 3 3 2 4 2 4 2" xfId="31889"/>
    <cellStyle name="Note 3 3 2 4 2 5" xfId="20998"/>
    <cellStyle name="Note 3 3 2 4 2 5 2" xfId="30678"/>
    <cellStyle name="Note 3 3 2 4 2 6" xfId="20127"/>
    <cellStyle name="Note 3 3 2 4 2 6 2" xfId="29807"/>
    <cellStyle name="Note 3 3 2 4 2 7" xfId="25668"/>
    <cellStyle name="Note 3 3 2 4 3" xfId="16469"/>
    <cellStyle name="Note 3 3 2 4 3 2" xfId="17147"/>
    <cellStyle name="Note 3 3 2 4 3 2 2" xfId="22700"/>
    <cellStyle name="Note 3 3 2 4 3 2 2 2" xfId="32380"/>
    <cellStyle name="Note 3 3 2 4 3 2 3" xfId="24134"/>
    <cellStyle name="Note 3 3 2 4 3 2 3 2" xfId="33814"/>
    <cellStyle name="Note 3 3 2 4 3 2 4" xfId="19324"/>
    <cellStyle name="Note 3 3 2 4 3 2 4 2" xfId="29004"/>
    <cellStyle name="Note 3 3 2 4 3 2 5" xfId="26673"/>
    <cellStyle name="Note 3 3 2 4 3 2 6" xfId="25119"/>
    <cellStyle name="Note 3 3 2 4 3 3" xfId="17918"/>
    <cellStyle name="Note 3 3 2 4 3 3 2" xfId="23478"/>
    <cellStyle name="Note 3 3 2 4 3 3 2 2" xfId="33158"/>
    <cellStyle name="Note 3 3 2 4 3 3 3" xfId="20165"/>
    <cellStyle name="Note 3 3 2 4 3 3 3 2" xfId="29845"/>
    <cellStyle name="Note 3 3 2 4 3 3 4" xfId="24643"/>
    <cellStyle name="Note 3 3 2 4 3 3 4 2" xfId="34323"/>
    <cellStyle name="Note 3 3 2 4 3 3 5" xfId="27602"/>
    <cellStyle name="Note 3 3 2 4 3 4" xfId="21973"/>
    <cellStyle name="Note 3 3 2 4 3 4 2" xfId="31653"/>
    <cellStyle name="Note 3 3 2 4 3 5" xfId="19145"/>
    <cellStyle name="Note 3 3 2 4 3 5 2" xfId="28825"/>
    <cellStyle name="Note 3 3 2 4 3 6" xfId="20709"/>
    <cellStyle name="Note 3 3 2 4 3 6 2" xfId="30389"/>
    <cellStyle name="Note 3 3 2 4 3 7" xfId="25379"/>
    <cellStyle name="Note 3 3 2 4 4" xfId="17079"/>
    <cellStyle name="Note 3 3 2 4 4 2" xfId="22632"/>
    <cellStyle name="Note 3 3 2 4 4 2 2" xfId="32312"/>
    <cellStyle name="Note 3 3 2 4 4 3" xfId="21040"/>
    <cellStyle name="Note 3 3 2 4 4 3 2" xfId="30720"/>
    <cellStyle name="Note 3 3 2 4 4 4" xfId="21189"/>
    <cellStyle name="Note 3 3 2 4 4 4 2" xfId="30869"/>
    <cellStyle name="Note 3 3 2 4 4 5" xfId="26608"/>
    <cellStyle name="Note 3 3 2 4 4 6" xfId="25561"/>
    <cellStyle name="Note 3 3 2 4 5" xfId="17296"/>
    <cellStyle name="Note 3 3 2 4 5 2" xfId="22856"/>
    <cellStyle name="Note 3 3 2 4 5 2 2" xfId="32536"/>
    <cellStyle name="Note 3 3 2 4 5 3" xfId="19873"/>
    <cellStyle name="Note 3 3 2 4 5 3 2" xfId="29553"/>
    <cellStyle name="Note 3 3 2 4 5 4" xfId="19606"/>
    <cellStyle name="Note 3 3 2 4 5 4 2" xfId="29286"/>
    <cellStyle name="Note 3 3 2 4 5 5" xfId="26340"/>
    <cellStyle name="Note 3 3 2 4 6" xfId="21695"/>
    <cellStyle name="Note 3 3 2 4 6 2" xfId="31375"/>
    <cellStyle name="Note 3 3 2 4 7" xfId="21016"/>
    <cellStyle name="Note 3 3 2 4 7 2" xfId="30696"/>
    <cellStyle name="Note 3 3 2 4 8" xfId="20306"/>
    <cellStyle name="Note 3 3 2 4 8 2" xfId="29986"/>
    <cellStyle name="Note 3 3 2 4 9" xfId="25837"/>
    <cellStyle name="Note 3 3 2 5" xfId="16100"/>
    <cellStyle name="Note 3 3 2 5 2" xfId="17448"/>
    <cellStyle name="Note 3 3 2 5 2 2" xfId="23008"/>
    <cellStyle name="Note 3 3 2 5 2 2 2" xfId="32688"/>
    <cellStyle name="Note 3 3 2 5 2 3" xfId="21591"/>
    <cellStyle name="Note 3 3 2 5 2 3 2" xfId="31271"/>
    <cellStyle name="Note 3 3 2 5 2 4" xfId="19746"/>
    <cellStyle name="Note 3 3 2 5 2 4 2" xfId="29426"/>
    <cellStyle name="Note 3 3 2 5 2 5" xfId="26930"/>
    <cellStyle name="Note 3 3 2 5 2 6" xfId="25227"/>
    <cellStyle name="Note 3 3 2 5 3" xfId="18129"/>
    <cellStyle name="Note 3 3 2 5 3 2" xfId="23689"/>
    <cellStyle name="Note 3 3 2 5 3 2 2" xfId="33369"/>
    <cellStyle name="Note 3 3 2 5 3 3" xfId="23900"/>
    <cellStyle name="Note 3 3 2 5 3 3 2" xfId="33580"/>
    <cellStyle name="Note 3 3 2 5 3 4" xfId="24923"/>
    <cellStyle name="Note 3 3 2 5 3 4 2" xfId="34603"/>
    <cellStyle name="Note 3 3 2 5 3 5" xfId="27813"/>
    <cellStyle name="Note 3 3 2 5 4" xfId="22184"/>
    <cellStyle name="Note 3 3 2 5 4 2" xfId="31864"/>
    <cellStyle name="Note 3 3 2 5 5" xfId="24373"/>
    <cellStyle name="Note 3 3 2 5 5 2" xfId="34053"/>
    <cellStyle name="Note 3 3 2 5 6" xfId="20143"/>
    <cellStyle name="Note 3 3 2 5 6 2" xfId="29823"/>
    <cellStyle name="Note 3 3 2 5 7" xfId="25728"/>
    <cellStyle name="Note 3 3 2 6" xfId="16444"/>
    <cellStyle name="Note 3 3 2 6 2" xfId="16898"/>
    <cellStyle name="Note 3 3 2 6 2 2" xfId="22451"/>
    <cellStyle name="Note 3 3 2 6 2 2 2" xfId="32131"/>
    <cellStyle name="Note 3 3 2 6 2 3" xfId="19130"/>
    <cellStyle name="Note 3 3 2 6 2 3 2" xfId="28810"/>
    <cellStyle name="Note 3 3 2 6 2 4" xfId="21164"/>
    <cellStyle name="Note 3 3 2 6 2 4 2" xfId="30844"/>
    <cellStyle name="Note 3 3 2 6 2 5" xfId="26433"/>
    <cellStyle name="Note 3 3 2 6 2 6" xfId="25425"/>
    <cellStyle name="Note 3 3 2 6 3" xfId="17893"/>
    <cellStyle name="Note 3 3 2 6 3 2" xfId="23453"/>
    <cellStyle name="Note 3 3 2 6 3 2 2" xfId="33133"/>
    <cellStyle name="Note 3 3 2 6 3 3" xfId="21081"/>
    <cellStyle name="Note 3 3 2 6 3 3 2" xfId="30761"/>
    <cellStyle name="Note 3 3 2 6 3 4" xfId="20123"/>
    <cellStyle name="Note 3 3 2 6 3 4 2" xfId="29803"/>
    <cellStyle name="Note 3 3 2 6 3 5" xfId="27577"/>
    <cellStyle name="Note 3 3 2 6 4" xfId="21948"/>
    <cellStyle name="Note 3 3 2 6 4 2" xfId="31628"/>
    <cellStyle name="Note 3 3 2 6 5" xfId="18919"/>
    <cellStyle name="Note 3 3 2 6 5 2" xfId="28599"/>
    <cellStyle name="Note 3 3 2 6 6" xfId="20699"/>
    <cellStyle name="Note 3 3 2 6 6 2" xfId="30379"/>
    <cellStyle name="Note 3 3 2 6 7" xfId="25452"/>
    <cellStyle name="Note 3 3 2 7" xfId="17081"/>
    <cellStyle name="Note 3 3 2 7 2" xfId="22634"/>
    <cellStyle name="Note 3 3 2 7 2 2" xfId="32314"/>
    <cellStyle name="Note 3 3 2 7 3" xfId="21613"/>
    <cellStyle name="Note 3 3 2 7 3 2" xfId="31293"/>
    <cellStyle name="Note 3 3 2 7 4" xfId="24706"/>
    <cellStyle name="Note 3 3 2 7 4 2" xfId="34386"/>
    <cellStyle name="Note 3 3 2 7 5" xfId="26610"/>
    <cellStyle name="Note 3 3 2 7 6" xfId="25431"/>
    <cellStyle name="Note 3 3 2 8" xfId="17159"/>
    <cellStyle name="Note 3 3 2 8 2" xfId="22712"/>
    <cellStyle name="Note 3 3 2 8 2 2" xfId="32392"/>
    <cellStyle name="Note 3 3 2 8 3" xfId="19144"/>
    <cellStyle name="Note 3 3 2 8 3 2" xfId="28824"/>
    <cellStyle name="Note 3 3 2 8 4" xfId="24897"/>
    <cellStyle name="Note 3 3 2 8 4 2" xfId="34577"/>
    <cellStyle name="Note 3 3 2 8 5" xfId="27205"/>
    <cellStyle name="Note 3 3 2 9" xfId="21669"/>
    <cellStyle name="Note 3 3 2 9 2" xfId="31349"/>
    <cellStyle name="Note 3 3 3" xfId="16019"/>
    <cellStyle name="Note 3 3 3 10" xfId="25466"/>
    <cellStyle name="Note 3 3 3 2" xfId="16288"/>
    <cellStyle name="Note 3 3 3 2 2" xfId="16759"/>
    <cellStyle name="Note 3 3 3 2 2 2" xfId="17629"/>
    <cellStyle name="Note 3 3 3 2 2 2 2" xfId="23189"/>
    <cellStyle name="Note 3 3 3 2 2 2 2 2" xfId="32869"/>
    <cellStyle name="Note 3 3 3 2 2 2 3" xfId="21047"/>
    <cellStyle name="Note 3 3 3 2 2 2 3 2" xfId="30727"/>
    <cellStyle name="Note 3 3 3 2 2 2 4" xfId="25013"/>
    <cellStyle name="Note 3 3 3 2 2 2 4 2" xfId="34693"/>
    <cellStyle name="Note 3 3 3 2 2 2 5" xfId="27111"/>
    <cellStyle name="Note 3 3 3 2 2 2 6" xfId="27313"/>
    <cellStyle name="Note 3 3 3 2 2 3" xfId="18310"/>
    <cellStyle name="Note 3 3 3 2 2 3 2" xfId="23870"/>
    <cellStyle name="Note 3 3 3 2 2 3 2 2" xfId="33550"/>
    <cellStyle name="Note 3 3 3 2 2 3 3" xfId="24570"/>
    <cellStyle name="Note 3 3 3 2 2 3 3 2" xfId="34250"/>
    <cellStyle name="Note 3 3 3 2 2 3 4" xfId="24947"/>
    <cellStyle name="Note 3 3 3 2 2 3 4 2" xfId="34627"/>
    <cellStyle name="Note 3 3 3 2 2 3 5" xfId="27994"/>
    <cellStyle name="Note 3 3 3 2 2 4" xfId="22365"/>
    <cellStyle name="Note 3 3 3 2 2 4 2" xfId="32045"/>
    <cellStyle name="Note 3 3 3 2 2 5" xfId="20117"/>
    <cellStyle name="Note 3 3 3 2 2 5 2" xfId="29797"/>
    <cellStyle name="Note 3 3 3 2 2 6" xfId="19394"/>
    <cellStyle name="Note 3 3 3 2 2 6 2" xfId="29074"/>
    <cellStyle name="Note 3 3 3 2 2 7" xfId="26081"/>
    <cellStyle name="Note 3 3 3 2 3" xfId="16625"/>
    <cellStyle name="Note 3 3 3 2 3 2" xfId="17393"/>
    <cellStyle name="Note 3 3 3 2 3 2 2" xfId="22953"/>
    <cellStyle name="Note 3 3 3 2 3 2 2 2" xfId="32633"/>
    <cellStyle name="Note 3 3 3 2 3 2 3" xfId="19624"/>
    <cellStyle name="Note 3 3 3 2 3 2 3 2" xfId="29304"/>
    <cellStyle name="Note 3 3 3 2 3 2 4" xfId="19260"/>
    <cellStyle name="Note 3 3 3 2 3 2 4 2" xfId="28940"/>
    <cellStyle name="Note 3 3 3 2 3 2 5" xfId="26875"/>
    <cellStyle name="Note 3 3 3 2 3 2 6" xfId="25142"/>
    <cellStyle name="Note 3 3 3 2 3 3" xfId="18074"/>
    <cellStyle name="Note 3 3 3 2 3 3 2" xfId="23634"/>
    <cellStyle name="Note 3 3 3 2 3 3 2 2" xfId="33314"/>
    <cellStyle name="Note 3 3 3 2 3 3 3" xfId="20975"/>
    <cellStyle name="Note 3 3 3 2 3 3 3 2" xfId="30655"/>
    <cellStyle name="Note 3 3 3 2 3 3 4" xfId="24774"/>
    <cellStyle name="Note 3 3 3 2 3 3 4 2" xfId="34454"/>
    <cellStyle name="Note 3 3 3 2 3 3 5" xfId="27758"/>
    <cellStyle name="Note 3 3 3 2 3 4" xfId="22129"/>
    <cellStyle name="Note 3 3 3 2 3 4 2" xfId="31809"/>
    <cellStyle name="Note 3 3 3 2 3 5" xfId="24029"/>
    <cellStyle name="Note 3 3 3 2 3 5 2" xfId="33709"/>
    <cellStyle name="Note 3 3 3 2 3 6" xfId="23934"/>
    <cellStyle name="Note 3 3 3 2 3 6 2" xfId="33614"/>
    <cellStyle name="Note 3 3 3 2 3 7" xfId="25521"/>
    <cellStyle name="Note 3 3 3 2 4" xfId="17306"/>
    <cellStyle name="Note 3 3 3 2 4 2" xfId="22866"/>
    <cellStyle name="Note 3 3 3 2 4 2 2" xfId="32546"/>
    <cellStyle name="Note 3 3 3 2 4 3" xfId="19205"/>
    <cellStyle name="Note 3 3 3 2 4 3 2" xfId="28885"/>
    <cellStyle name="Note 3 3 3 2 4 4" xfId="21533"/>
    <cellStyle name="Note 3 3 3 2 4 4 2" xfId="31213"/>
    <cellStyle name="Note 3 3 3 2 4 5" xfId="26796"/>
    <cellStyle name="Note 3 3 3 2 4 6" xfId="26808"/>
    <cellStyle name="Note 3 3 3 2 5" xfId="17804"/>
    <cellStyle name="Note 3 3 3 2 5 2" xfId="23364"/>
    <cellStyle name="Note 3 3 3 2 5 2 2" xfId="33044"/>
    <cellStyle name="Note 3 3 3 2 5 3" xfId="24220"/>
    <cellStyle name="Note 3 3 3 2 5 3 2" xfId="33900"/>
    <cellStyle name="Note 3 3 3 2 5 4" xfId="18556"/>
    <cellStyle name="Note 3 3 3 2 5 4 2" xfId="28236"/>
    <cellStyle name="Note 3 3 3 2 5 5" xfId="27488"/>
    <cellStyle name="Note 3 3 3 2 6" xfId="21859"/>
    <cellStyle name="Note 3 3 3 2 6 2" xfId="31539"/>
    <cellStyle name="Note 3 3 3 2 7" xfId="20562"/>
    <cellStyle name="Note 3 3 3 2 7 2" xfId="30242"/>
    <cellStyle name="Note 3 3 3 2 8" xfId="20356"/>
    <cellStyle name="Note 3 3 3 2 8 2" xfId="30036"/>
    <cellStyle name="Note 3 3 3 2 9" xfId="25429"/>
    <cellStyle name="Note 3 3 3 3" xfId="16189"/>
    <cellStyle name="Note 3 3 3 3 2" xfId="17530"/>
    <cellStyle name="Note 3 3 3 3 2 2" xfId="23090"/>
    <cellStyle name="Note 3 3 3 3 2 2 2" xfId="32770"/>
    <cellStyle name="Note 3 3 3 3 2 3" xfId="18857"/>
    <cellStyle name="Note 3 3 3 3 2 3 2" xfId="28537"/>
    <cellStyle name="Note 3 3 3 3 2 4" xfId="19565"/>
    <cellStyle name="Note 3 3 3 3 2 4 2" xfId="29245"/>
    <cellStyle name="Note 3 3 3 3 2 5" xfId="27012"/>
    <cellStyle name="Note 3 3 3 3 2 6" xfId="27214"/>
    <cellStyle name="Note 3 3 3 3 3" xfId="18211"/>
    <cellStyle name="Note 3 3 3 3 3 2" xfId="23771"/>
    <cellStyle name="Note 3 3 3 3 3 2 2" xfId="33451"/>
    <cellStyle name="Note 3 3 3 3 3 3" xfId="24105"/>
    <cellStyle name="Note 3 3 3 3 3 3 2" xfId="33785"/>
    <cellStyle name="Note 3 3 3 3 3 4" xfId="24881"/>
    <cellStyle name="Note 3 3 3 3 3 4 2" xfId="34561"/>
    <cellStyle name="Note 3 3 3 3 3 5" xfId="27895"/>
    <cellStyle name="Note 3 3 3 3 4" xfId="22266"/>
    <cellStyle name="Note 3 3 3 3 4 2" xfId="31946"/>
    <cellStyle name="Note 3 3 3 3 5" xfId="19788"/>
    <cellStyle name="Note 3 3 3 3 5 2" xfId="29468"/>
    <cellStyle name="Note 3 3 3 3 6" xfId="21152"/>
    <cellStyle name="Note 3 3 3 3 6 2" xfId="30832"/>
    <cellStyle name="Note 3 3 3 3 7" xfId="25321"/>
    <cellStyle name="Note 3 3 3 4" xfId="16526"/>
    <cellStyle name="Note 3 3 3 4 2" xfId="17051"/>
    <cellStyle name="Note 3 3 3 4 2 2" xfId="22604"/>
    <cellStyle name="Note 3 3 3 4 2 2 2" xfId="32284"/>
    <cellStyle name="Note 3 3 3 4 2 3" xfId="21127"/>
    <cellStyle name="Note 3 3 3 4 2 3 2" xfId="30807"/>
    <cellStyle name="Note 3 3 3 4 2 4" xfId="18544"/>
    <cellStyle name="Note 3 3 3 4 2 4 2" xfId="28224"/>
    <cellStyle name="Note 3 3 3 4 2 5" xfId="26586"/>
    <cellStyle name="Note 3 3 3 4 2 6" xfId="25778"/>
    <cellStyle name="Note 3 3 3 4 3" xfId="17975"/>
    <cellStyle name="Note 3 3 3 4 3 2" xfId="23535"/>
    <cellStyle name="Note 3 3 3 4 3 2 2" xfId="33215"/>
    <cellStyle name="Note 3 3 3 4 3 3" xfId="21437"/>
    <cellStyle name="Note 3 3 3 4 3 3 2" xfId="31117"/>
    <cellStyle name="Note 3 3 3 4 3 4" xfId="19470"/>
    <cellStyle name="Note 3 3 3 4 3 4 2" xfId="29150"/>
    <cellStyle name="Note 3 3 3 4 3 5" xfId="27659"/>
    <cellStyle name="Note 3 3 3 4 4" xfId="22030"/>
    <cellStyle name="Note 3 3 3 4 4 2" xfId="31710"/>
    <cellStyle name="Note 3 3 3 4 5" xfId="20159"/>
    <cellStyle name="Note 3 3 3 4 5 2" xfId="29839"/>
    <cellStyle name="Note 3 3 3 4 6" xfId="21252"/>
    <cellStyle name="Note 3 3 3 4 6 2" xfId="30932"/>
    <cellStyle name="Note 3 3 3 4 7" xfId="25934"/>
    <cellStyle name="Note 3 3 3 5" xfId="17177"/>
    <cellStyle name="Note 3 3 3 5 2" xfId="22730"/>
    <cellStyle name="Note 3 3 3 5 2 2" xfId="32410"/>
    <cellStyle name="Note 3 3 3 5 3" xfId="20251"/>
    <cellStyle name="Note 3 3 3 5 3 2" xfId="29931"/>
    <cellStyle name="Note 3 3 3 5 4" xfId="24758"/>
    <cellStyle name="Note 3 3 3 5 4 2" xfId="34438"/>
    <cellStyle name="Note 3 3 3 5 5" xfId="26697"/>
    <cellStyle name="Note 3 3 3 5 6" xfId="27200"/>
    <cellStyle name="Note 3 3 3 6" xfId="17705"/>
    <cellStyle name="Note 3 3 3 6 2" xfId="23265"/>
    <cellStyle name="Note 3 3 3 6 2 2" xfId="32945"/>
    <cellStyle name="Note 3 3 3 6 3" xfId="20005"/>
    <cellStyle name="Note 3 3 3 6 3 2" xfId="29685"/>
    <cellStyle name="Note 3 3 3 6 4" xfId="20879"/>
    <cellStyle name="Note 3 3 3 6 4 2" xfId="30559"/>
    <cellStyle name="Note 3 3 3 6 5" xfId="27389"/>
    <cellStyle name="Note 3 3 3 7" xfId="21756"/>
    <cellStyle name="Note 3 3 3 7 2" xfId="31436"/>
    <cellStyle name="Note 3 3 3 8" xfId="20071"/>
    <cellStyle name="Note 3 3 3 8 2" xfId="29751"/>
    <cellStyle name="Note 3 3 3 9" xfId="23919"/>
    <cellStyle name="Note 3 3 3 9 2" xfId="33599"/>
    <cellStyle name="Note 3 3 4" xfId="16214"/>
    <cellStyle name="Note 3 3 4 2" xfId="16713"/>
    <cellStyle name="Note 3 3 4 2 2" xfId="17555"/>
    <cellStyle name="Note 3 3 4 2 2 2" xfId="23115"/>
    <cellStyle name="Note 3 3 4 2 2 2 2" xfId="32795"/>
    <cellStyle name="Note 3 3 4 2 2 3" xfId="18841"/>
    <cellStyle name="Note 3 3 4 2 2 3 2" xfId="28521"/>
    <cellStyle name="Note 3 3 4 2 2 4" xfId="19314"/>
    <cellStyle name="Note 3 3 4 2 2 4 2" xfId="28994"/>
    <cellStyle name="Note 3 3 4 2 2 5" xfId="27037"/>
    <cellStyle name="Note 3 3 4 2 2 6" xfId="27239"/>
    <cellStyle name="Note 3 3 4 2 3" xfId="18236"/>
    <cellStyle name="Note 3 3 4 2 3 2" xfId="23796"/>
    <cellStyle name="Note 3 3 4 2 3 2 2" xfId="33476"/>
    <cellStyle name="Note 3 3 4 2 3 3" xfId="19027"/>
    <cellStyle name="Note 3 3 4 2 3 3 2" xfId="28707"/>
    <cellStyle name="Note 3 3 4 2 3 4" xfId="24856"/>
    <cellStyle name="Note 3 3 4 2 3 4 2" xfId="34536"/>
    <cellStyle name="Note 3 3 4 2 3 5" xfId="27920"/>
    <cellStyle name="Note 3 3 4 2 4" xfId="22291"/>
    <cellStyle name="Note 3 3 4 2 4 2" xfId="31971"/>
    <cellStyle name="Note 3 3 4 2 5" xfId="18599"/>
    <cellStyle name="Note 3 3 4 2 5 2" xfId="28279"/>
    <cellStyle name="Note 3 3 4 2 6" xfId="24911"/>
    <cellStyle name="Note 3 3 4 2 6 2" xfId="34591"/>
    <cellStyle name="Note 3 3 4 2 7" xfId="25974"/>
    <cellStyle name="Note 3 3 4 3" xfId="16551"/>
    <cellStyle name="Note 3 3 4 3 2" xfId="17114"/>
    <cellStyle name="Note 3 3 4 3 2 2" xfId="22667"/>
    <cellStyle name="Note 3 3 4 3 2 2 2" xfId="32347"/>
    <cellStyle name="Note 3 3 4 3 2 3" xfId="19651"/>
    <cellStyle name="Note 3 3 4 3 2 3 2" xfId="29331"/>
    <cellStyle name="Note 3 3 4 3 2 4" xfId="23910"/>
    <cellStyle name="Note 3 3 4 3 2 4 2" xfId="33590"/>
    <cellStyle name="Note 3 3 4 3 2 5" xfId="26640"/>
    <cellStyle name="Note 3 3 4 3 2 6" xfId="26024"/>
    <cellStyle name="Note 3 3 4 3 3" xfId="18000"/>
    <cellStyle name="Note 3 3 4 3 3 2" xfId="23560"/>
    <cellStyle name="Note 3 3 4 3 3 2 2" xfId="33240"/>
    <cellStyle name="Note 3 3 4 3 3 3" xfId="21022"/>
    <cellStyle name="Note 3 3 4 3 3 3 2" xfId="30702"/>
    <cellStyle name="Note 3 3 4 3 3 4" xfId="20163"/>
    <cellStyle name="Note 3 3 4 3 3 4 2" xfId="29843"/>
    <cellStyle name="Note 3 3 4 3 3 5" xfId="27684"/>
    <cellStyle name="Note 3 3 4 3 4" xfId="22055"/>
    <cellStyle name="Note 3 3 4 3 4 2" xfId="31735"/>
    <cellStyle name="Note 3 3 4 3 5" xfId="19674"/>
    <cellStyle name="Note 3 3 4 3 5 2" xfId="29354"/>
    <cellStyle name="Note 3 3 4 3 6" xfId="18804"/>
    <cellStyle name="Note 3 3 4 3 6 2" xfId="28484"/>
    <cellStyle name="Note 3 3 4 3 7" xfId="26160"/>
    <cellStyle name="Note 3 3 4 4" xfId="17084"/>
    <cellStyle name="Note 3 3 4 4 2" xfId="22637"/>
    <cellStyle name="Note 3 3 4 4 2 2" xfId="32317"/>
    <cellStyle name="Note 3 3 4 4 3" xfId="24267"/>
    <cellStyle name="Note 3 3 4 4 3 2" xfId="33947"/>
    <cellStyle name="Note 3 3 4 4 4" xfId="20913"/>
    <cellStyle name="Note 3 3 4 4 4 2" xfId="30593"/>
    <cellStyle name="Note 3 3 4 4 5" xfId="26613"/>
    <cellStyle name="Note 3 3 4 4 6" xfId="25903"/>
    <cellStyle name="Note 3 3 4 5" xfId="17730"/>
    <cellStyle name="Note 3 3 4 5 2" xfId="23290"/>
    <cellStyle name="Note 3 3 4 5 2 2" xfId="32970"/>
    <cellStyle name="Note 3 3 4 5 3" xfId="20793"/>
    <cellStyle name="Note 3 3 4 5 3 2" xfId="30473"/>
    <cellStyle name="Note 3 3 4 5 4" xfId="18818"/>
    <cellStyle name="Note 3 3 4 5 4 2" xfId="28498"/>
    <cellStyle name="Note 3 3 4 5 5" xfId="27414"/>
    <cellStyle name="Note 3 3 4 6" xfId="21781"/>
    <cellStyle name="Note 3 3 4 6 2" xfId="31461"/>
    <cellStyle name="Note 3 3 4 7" xfId="24538"/>
    <cellStyle name="Note 3 3 4 7 2" xfId="34218"/>
    <cellStyle name="Note 3 3 4 8" xfId="19987"/>
    <cellStyle name="Note 3 3 4 8 2" xfId="29667"/>
    <cellStyle name="Note 3 3 4 9" xfId="26158"/>
    <cellStyle name="Note 3 3 5" xfId="16410"/>
    <cellStyle name="Note 3 3 5 2" xfId="17046"/>
    <cellStyle name="Note 3 3 5 2 2" xfId="22599"/>
    <cellStyle name="Note 3 3 5 2 2 2" xfId="32279"/>
    <cellStyle name="Note 3 3 5 2 3" xfId="18906"/>
    <cellStyle name="Note 3 3 5 2 3 2" xfId="28586"/>
    <cellStyle name="Note 3 3 5 2 4" xfId="20302"/>
    <cellStyle name="Note 3 3 5 2 4 2" xfId="29982"/>
    <cellStyle name="Note 3 3 5 2 5" xfId="26581"/>
    <cellStyle name="Note 3 3 5 2 6" xfId="26039"/>
    <cellStyle name="Note 3 3 5 3" xfId="17859"/>
    <cellStyle name="Note 3 3 5 3 2" xfId="23419"/>
    <cellStyle name="Note 3 3 5 3 2 2" xfId="33099"/>
    <cellStyle name="Note 3 3 5 3 3" xfId="20101"/>
    <cellStyle name="Note 3 3 5 3 3 2" xfId="29781"/>
    <cellStyle name="Note 3 3 5 3 4" xfId="20609"/>
    <cellStyle name="Note 3 3 5 3 4 2" xfId="30289"/>
    <cellStyle name="Note 3 3 5 3 5" xfId="27543"/>
    <cellStyle name="Note 3 3 5 4" xfId="21914"/>
    <cellStyle name="Note 3 3 5 4 2" xfId="31594"/>
    <cellStyle name="Note 3 3 5 5" xfId="18423"/>
    <cellStyle name="Note 3 3 5 5 2" xfId="28103"/>
    <cellStyle name="Note 3 3 5 6" xfId="21433"/>
    <cellStyle name="Note 3 3 5 6 2" xfId="31113"/>
    <cellStyle name="Note 3 3 5 7" xfId="26103"/>
    <cellStyle name="Note 3 3 6" xfId="19072"/>
    <cellStyle name="Note 3 3 6 2" xfId="28752"/>
    <cellStyle name="Note 3 4" xfId="4256"/>
    <cellStyle name="Note 4" xfId="302"/>
    <cellStyle name="Note 4 2" xfId="15956"/>
    <cellStyle name="Note 4 2 10" xfId="18356"/>
    <cellStyle name="Note 4 2 10 2" xfId="28036"/>
    <cellStyle name="Note 4 2 11" xfId="24664"/>
    <cellStyle name="Note 4 2 11 2" xfId="34344"/>
    <cellStyle name="Note 4 2 12" xfId="26175"/>
    <cellStyle name="Note 4 2 2" xfId="16048"/>
    <cellStyle name="Note 4 2 2 10" xfId="26147"/>
    <cellStyle name="Note 4 2 2 2" xfId="16298"/>
    <cellStyle name="Note 4 2 2 2 2" xfId="16769"/>
    <cellStyle name="Note 4 2 2 2 2 2" xfId="17639"/>
    <cellStyle name="Note 4 2 2 2 2 2 2" xfId="23199"/>
    <cellStyle name="Note 4 2 2 2 2 2 2 2" xfId="32879"/>
    <cellStyle name="Note 4 2 2 2 2 2 3" xfId="21055"/>
    <cellStyle name="Note 4 2 2 2 2 2 3 2" xfId="30735"/>
    <cellStyle name="Note 4 2 2 2 2 2 4" xfId="19825"/>
    <cellStyle name="Note 4 2 2 2 2 2 4 2" xfId="29505"/>
    <cellStyle name="Note 4 2 2 2 2 2 5" xfId="27121"/>
    <cellStyle name="Note 4 2 2 2 2 2 6" xfId="27323"/>
    <cellStyle name="Note 4 2 2 2 2 3" xfId="18320"/>
    <cellStyle name="Note 4 2 2 2 2 3 2" xfId="23880"/>
    <cellStyle name="Note 4 2 2 2 2 3 2 2" xfId="33560"/>
    <cellStyle name="Note 4 2 2 2 2 3 3" xfId="24580"/>
    <cellStyle name="Note 4 2 2 2 2 3 3 2" xfId="34260"/>
    <cellStyle name="Note 4 2 2 2 2 3 4" xfId="24748"/>
    <cellStyle name="Note 4 2 2 2 2 3 4 2" xfId="34428"/>
    <cellStyle name="Note 4 2 2 2 2 3 5" xfId="28004"/>
    <cellStyle name="Note 4 2 2 2 2 4" xfId="22375"/>
    <cellStyle name="Note 4 2 2 2 2 4 2" xfId="32055"/>
    <cellStyle name="Note 4 2 2 2 2 5" xfId="20867"/>
    <cellStyle name="Note 4 2 2 2 2 5 2" xfId="30547"/>
    <cellStyle name="Note 4 2 2 2 2 6" xfId="20486"/>
    <cellStyle name="Note 4 2 2 2 2 6 2" xfId="30166"/>
    <cellStyle name="Note 4 2 2 2 2 7" xfId="25475"/>
    <cellStyle name="Note 4 2 2 2 3" xfId="16635"/>
    <cellStyle name="Note 4 2 2 2 3 2" xfId="17403"/>
    <cellStyle name="Note 4 2 2 2 3 2 2" xfId="22963"/>
    <cellStyle name="Note 4 2 2 2 3 2 2 2" xfId="32643"/>
    <cellStyle name="Note 4 2 2 2 3 2 3" xfId="19557"/>
    <cellStyle name="Note 4 2 2 2 3 2 3 2" xfId="29237"/>
    <cellStyle name="Note 4 2 2 2 3 2 4" xfId="21504"/>
    <cellStyle name="Note 4 2 2 2 3 2 4 2" xfId="31184"/>
    <cellStyle name="Note 4 2 2 2 3 2 5" xfId="26885"/>
    <cellStyle name="Note 4 2 2 2 3 2 6" xfId="25092"/>
    <cellStyle name="Note 4 2 2 2 3 3" xfId="18084"/>
    <cellStyle name="Note 4 2 2 2 3 3 2" xfId="23644"/>
    <cellStyle name="Note 4 2 2 2 3 3 2 2" xfId="33324"/>
    <cellStyle name="Note 4 2 2 2 3 3 3" xfId="18358"/>
    <cellStyle name="Note 4 2 2 2 3 3 3 2" xfId="28038"/>
    <cellStyle name="Note 4 2 2 2 3 3 4" xfId="19554"/>
    <cellStyle name="Note 4 2 2 2 3 3 4 2" xfId="29234"/>
    <cellStyle name="Note 4 2 2 2 3 3 5" xfId="27768"/>
    <cellStyle name="Note 4 2 2 2 3 4" xfId="22139"/>
    <cellStyle name="Note 4 2 2 2 3 4 2" xfId="31819"/>
    <cellStyle name="Note 4 2 2 2 3 5" xfId="19521"/>
    <cellStyle name="Note 4 2 2 2 3 5 2" xfId="29201"/>
    <cellStyle name="Note 4 2 2 2 3 6" xfId="20728"/>
    <cellStyle name="Note 4 2 2 2 3 6 2" xfId="30408"/>
    <cellStyle name="Note 4 2 2 2 3 7" xfId="25327"/>
    <cellStyle name="Note 4 2 2 2 4" xfId="16923"/>
    <cellStyle name="Note 4 2 2 2 4 2" xfId="22476"/>
    <cellStyle name="Note 4 2 2 2 4 2 2" xfId="32156"/>
    <cellStyle name="Note 4 2 2 2 4 3" xfId="24007"/>
    <cellStyle name="Note 4 2 2 2 4 3 2" xfId="33687"/>
    <cellStyle name="Note 4 2 2 2 4 4" xfId="18676"/>
    <cellStyle name="Note 4 2 2 2 4 4 2" xfId="28356"/>
    <cellStyle name="Note 4 2 2 2 4 5" xfId="26458"/>
    <cellStyle name="Note 4 2 2 2 4 6" xfId="25318"/>
    <cellStyle name="Note 4 2 2 2 5" xfId="17814"/>
    <cellStyle name="Note 4 2 2 2 5 2" xfId="23374"/>
    <cellStyle name="Note 4 2 2 2 5 2 2" xfId="33054"/>
    <cellStyle name="Note 4 2 2 2 5 3" xfId="18452"/>
    <cellStyle name="Note 4 2 2 2 5 3 2" xfId="28132"/>
    <cellStyle name="Note 4 2 2 2 5 4" xfId="24907"/>
    <cellStyle name="Note 4 2 2 2 5 4 2" xfId="34587"/>
    <cellStyle name="Note 4 2 2 2 5 5" xfId="27498"/>
    <cellStyle name="Note 4 2 2 2 6" xfId="21869"/>
    <cellStyle name="Note 4 2 2 2 6 2" xfId="31549"/>
    <cellStyle name="Note 4 2 2 2 7" xfId="18726"/>
    <cellStyle name="Note 4 2 2 2 7 2" xfId="28406"/>
    <cellStyle name="Note 4 2 2 2 8" xfId="19948"/>
    <cellStyle name="Note 4 2 2 2 8 2" xfId="29628"/>
    <cellStyle name="Note 4 2 2 2 9" xfId="25214"/>
    <cellStyle name="Note 4 2 2 3" xfId="16237"/>
    <cellStyle name="Note 4 2 2 3 2" xfId="17578"/>
    <cellStyle name="Note 4 2 2 3 2 2" xfId="23138"/>
    <cellStyle name="Note 4 2 2 3 2 2 2" xfId="32818"/>
    <cellStyle name="Note 4 2 2 3 2 3" xfId="18513"/>
    <cellStyle name="Note 4 2 2 3 2 3 2" xfId="28193"/>
    <cellStyle name="Note 4 2 2 3 2 4" xfId="20160"/>
    <cellStyle name="Note 4 2 2 3 2 4 2" xfId="29840"/>
    <cellStyle name="Note 4 2 2 3 2 5" xfId="27060"/>
    <cellStyle name="Note 4 2 2 3 2 6" xfId="27262"/>
    <cellStyle name="Note 4 2 2 3 3" xfId="18259"/>
    <cellStyle name="Note 4 2 2 3 3 2" xfId="23819"/>
    <cellStyle name="Note 4 2 2 3 3 2 2" xfId="33499"/>
    <cellStyle name="Note 4 2 2 3 3 3" xfId="24010"/>
    <cellStyle name="Note 4 2 2 3 3 3 2" xfId="33690"/>
    <cellStyle name="Note 4 2 2 3 3 4" xfId="24808"/>
    <cellStyle name="Note 4 2 2 3 3 4 2" xfId="34488"/>
    <cellStyle name="Note 4 2 2 3 3 5" xfId="27943"/>
    <cellStyle name="Note 4 2 2 3 4" xfId="22314"/>
    <cellStyle name="Note 4 2 2 3 4 2" xfId="31994"/>
    <cellStyle name="Note 4 2 2 3 5" xfId="21455"/>
    <cellStyle name="Note 4 2 2 3 5 2" xfId="31135"/>
    <cellStyle name="Note 4 2 2 3 6" xfId="18949"/>
    <cellStyle name="Note 4 2 2 3 6 2" xfId="28629"/>
    <cellStyle name="Note 4 2 2 3 7" xfId="25255"/>
    <cellStyle name="Note 4 2 2 4" xfId="16574"/>
    <cellStyle name="Note 4 2 2 4 2" xfId="17342"/>
    <cellStyle name="Note 4 2 2 4 2 2" xfId="22902"/>
    <cellStyle name="Note 4 2 2 4 2 2 2" xfId="32582"/>
    <cellStyle name="Note 4 2 2 4 2 3" xfId="19836"/>
    <cellStyle name="Note 4 2 2 4 2 3 2" xfId="29516"/>
    <cellStyle name="Note 4 2 2 4 2 4" xfId="19844"/>
    <cellStyle name="Note 4 2 2 4 2 4 2" xfId="29524"/>
    <cellStyle name="Note 4 2 2 4 2 5" xfId="26824"/>
    <cellStyle name="Note 4 2 2 4 2 6" xfId="25242"/>
    <cellStyle name="Note 4 2 2 4 3" xfId="18023"/>
    <cellStyle name="Note 4 2 2 4 3 2" xfId="23583"/>
    <cellStyle name="Note 4 2 2 4 3 2 2" xfId="33263"/>
    <cellStyle name="Note 4 2 2 4 3 3" xfId="18623"/>
    <cellStyle name="Note 4 2 2 4 3 3 2" xfId="28303"/>
    <cellStyle name="Note 4 2 2 4 3 4" xfId="19920"/>
    <cellStyle name="Note 4 2 2 4 3 4 2" xfId="29600"/>
    <cellStyle name="Note 4 2 2 4 3 5" xfId="27707"/>
    <cellStyle name="Note 4 2 2 4 4" xfId="22078"/>
    <cellStyle name="Note 4 2 2 4 4 2" xfId="31758"/>
    <cellStyle name="Note 4 2 2 4 5" xfId="21209"/>
    <cellStyle name="Note 4 2 2 4 5 2" xfId="30889"/>
    <cellStyle name="Note 4 2 2 4 6" xfId="20262"/>
    <cellStyle name="Note 4 2 2 4 6 2" xfId="29942"/>
    <cellStyle name="Note 4 2 2 4 7" xfId="26217"/>
    <cellStyle name="Note 4 2 2 5" xfId="17255"/>
    <cellStyle name="Note 4 2 2 5 2" xfId="22808"/>
    <cellStyle name="Note 4 2 2 5 2 2" xfId="32488"/>
    <cellStyle name="Note 4 2 2 5 3" xfId="20310"/>
    <cellStyle name="Note 4 2 2 5 3 2" xfId="29990"/>
    <cellStyle name="Note 4 2 2 5 4" xfId="24246"/>
    <cellStyle name="Note 4 2 2 5 4 2" xfId="33926"/>
    <cellStyle name="Note 4 2 2 5 5" xfId="26760"/>
    <cellStyle name="Note 4 2 2 5 6" xfId="26330"/>
    <cellStyle name="Note 4 2 2 6" xfId="17753"/>
    <cellStyle name="Note 4 2 2 6 2" xfId="23313"/>
    <cellStyle name="Note 4 2 2 6 2 2" xfId="32993"/>
    <cellStyle name="Note 4 2 2 6 3" xfId="18335"/>
    <cellStyle name="Note 4 2 2 6 3 2" xfId="28017"/>
    <cellStyle name="Note 4 2 2 6 4" xfId="21294"/>
    <cellStyle name="Note 4 2 2 6 4 2" xfId="30974"/>
    <cellStyle name="Note 4 2 2 6 5" xfId="27437"/>
    <cellStyle name="Note 4 2 2 7" xfId="21806"/>
    <cellStyle name="Note 4 2 2 7 2" xfId="31486"/>
    <cellStyle name="Note 4 2 2 8" xfId="21399"/>
    <cellStyle name="Note 4 2 2 8 2" xfId="31079"/>
    <cellStyle name="Note 4 2 2 9" xfId="24751"/>
    <cellStyle name="Note 4 2 2 9 2" xfId="34431"/>
    <cellStyle name="Note 4 2 3" xfId="16253"/>
    <cellStyle name="Note 4 2 3 2" xfId="16724"/>
    <cellStyle name="Note 4 2 3 2 2" xfId="17594"/>
    <cellStyle name="Note 4 2 3 2 2 2" xfId="23154"/>
    <cellStyle name="Note 4 2 3 2 2 2 2" xfId="32834"/>
    <cellStyle name="Note 4 2 3 2 2 3" xfId="19780"/>
    <cellStyle name="Note 4 2 3 2 2 3 2" xfId="29460"/>
    <cellStyle name="Note 4 2 3 2 2 4" xfId="20760"/>
    <cellStyle name="Note 4 2 3 2 2 4 2" xfId="30440"/>
    <cellStyle name="Note 4 2 3 2 2 5" xfId="27076"/>
    <cellStyle name="Note 4 2 3 2 2 6" xfId="27278"/>
    <cellStyle name="Note 4 2 3 2 3" xfId="18275"/>
    <cellStyle name="Note 4 2 3 2 3 2" xfId="23835"/>
    <cellStyle name="Note 4 2 3 2 3 2 2" xfId="33515"/>
    <cellStyle name="Note 4 2 3 2 3 3" xfId="24488"/>
    <cellStyle name="Note 4 2 3 2 3 3 2" xfId="34168"/>
    <cellStyle name="Note 4 2 3 2 3 4" xfId="24887"/>
    <cellStyle name="Note 4 2 3 2 3 4 2" xfId="34567"/>
    <cellStyle name="Note 4 2 3 2 3 5" xfId="27959"/>
    <cellStyle name="Note 4 2 3 2 4" xfId="22330"/>
    <cellStyle name="Note 4 2 3 2 4 2" xfId="32010"/>
    <cellStyle name="Note 4 2 3 2 5" xfId="21172"/>
    <cellStyle name="Note 4 2 3 2 5 2" xfId="30852"/>
    <cellStyle name="Note 4 2 3 2 6" xfId="19427"/>
    <cellStyle name="Note 4 2 3 2 6 2" xfId="29107"/>
    <cellStyle name="Note 4 2 3 2 7" xfId="25962"/>
    <cellStyle name="Note 4 2 3 3" xfId="16590"/>
    <cellStyle name="Note 4 2 3 3 2" xfId="17358"/>
    <cellStyle name="Note 4 2 3 3 2 2" xfId="22918"/>
    <cellStyle name="Note 4 2 3 3 2 2 2" xfId="32598"/>
    <cellStyle name="Note 4 2 3 3 2 3" xfId="19679"/>
    <cellStyle name="Note 4 2 3 3 2 3 2" xfId="29359"/>
    <cellStyle name="Note 4 2 3 3 2 4" xfId="20323"/>
    <cellStyle name="Note 4 2 3 3 2 4 2" xfId="30003"/>
    <cellStyle name="Note 4 2 3 3 2 5" xfId="26840"/>
    <cellStyle name="Note 4 2 3 3 2 6" xfId="25147"/>
    <cellStyle name="Note 4 2 3 3 3" xfId="18039"/>
    <cellStyle name="Note 4 2 3 3 3 2" xfId="23599"/>
    <cellStyle name="Note 4 2 3 3 3 2 2" xfId="33279"/>
    <cellStyle name="Note 4 2 3 3 3 3" xfId="24476"/>
    <cellStyle name="Note 4 2 3 3 3 3 2" xfId="34156"/>
    <cellStyle name="Note 4 2 3 3 3 4" xfId="24620"/>
    <cellStyle name="Note 4 2 3 3 3 4 2" xfId="34300"/>
    <cellStyle name="Note 4 2 3 3 3 5" xfId="27723"/>
    <cellStyle name="Note 4 2 3 3 4" xfId="22094"/>
    <cellStyle name="Note 4 2 3 3 4 2" xfId="31774"/>
    <cellStyle name="Note 4 2 3 3 5" xfId="21578"/>
    <cellStyle name="Note 4 2 3 3 5 2" xfId="31258"/>
    <cellStyle name="Note 4 2 3 3 6" xfId="19016"/>
    <cellStyle name="Note 4 2 3 3 6 2" xfId="28696"/>
    <cellStyle name="Note 4 2 3 3 7" xfId="25190"/>
    <cellStyle name="Note 4 2 3 4" xfId="17243"/>
    <cellStyle name="Note 4 2 3 4 2" xfId="22796"/>
    <cellStyle name="Note 4 2 3 4 2 2" xfId="32476"/>
    <cellStyle name="Note 4 2 3 4 3" xfId="24097"/>
    <cellStyle name="Note 4 2 3 4 3 2" xfId="33777"/>
    <cellStyle name="Note 4 2 3 4 4" xfId="20192"/>
    <cellStyle name="Note 4 2 3 4 4 2" xfId="29872"/>
    <cellStyle name="Note 4 2 3 4 5" xfId="26753"/>
    <cellStyle name="Note 4 2 3 4 6" xfId="27203"/>
    <cellStyle name="Note 4 2 3 5" xfId="17769"/>
    <cellStyle name="Note 4 2 3 5 2" xfId="23329"/>
    <cellStyle name="Note 4 2 3 5 2 2" xfId="33009"/>
    <cellStyle name="Note 4 2 3 5 3" xfId="19050"/>
    <cellStyle name="Note 4 2 3 5 3 2" xfId="28730"/>
    <cellStyle name="Note 4 2 3 5 4" xfId="18473"/>
    <cellStyle name="Note 4 2 3 5 4 2" xfId="28153"/>
    <cellStyle name="Note 4 2 3 5 5" xfId="27453"/>
    <cellStyle name="Note 4 2 3 6" xfId="21822"/>
    <cellStyle name="Note 4 2 3 6 2" xfId="31502"/>
    <cellStyle name="Note 4 2 3 7" xfId="20406"/>
    <cellStyle name="Note 4 2 3 7 2" xfId="30086"/>
    <cellStyle name="Note 4 2 3 8" xfId="24806"/>
    <cellStyle name="Note 4 2 3 8 2" xfId="34486"/>
    <cellStyle name="Note 4 2 3 9" xfId="26111"/>
    <cellStyle name="Note 4 2 4" xfId="16132"/>
    <cellStyle name="Note 4 2 4 2" xfId="16678"/>
    <cellStyle name="Note 4 2 4 2 2" xfId="17480"/>
    <cellStyle name="Note 4 2 4 2 2 2" xfId="23040"/>
    <cellStyle name="Note 4 2 4 2 2 2 2" xfId="32720"/>
    <cellStyle name="Note 4 2 4 2 2 3" xfId="18661"/>
    <cellStyle name="Note 4 2 4 2 2 3 2" xfId="28341"/>
    <cellStyle name="Note 4 2 4 2 2 4" xfId="24345"/>
    <cellStyle name="Note 4 2 4 2 2 4 2" xfId="34025"/>
    <cellStyle name="Note 4 2 4 2 2 5" xfId="26962"/>
    <cellStyle name="Note 4 2 4 2 2 6" xfId="25732"/>
    <cellStyle name="Note 4 2 4 2 3" xfId="18161"/>
    <cellStyle name="Note 4 2 4 2 3 2" xfId="23721"/>
    <cellStyle name="Note 4 2 4 2 3 2 2" xfId="33401"/>
    <cellStyle name="Note 4 2 4 2 3 3" xfId="24202"/>
    <cellStyle name="Note 4 2 4 2 3 3 2" xfId="33882"/>
    <cellStyle name="Note 4 2 4 2 3 4" xfId="19537"/>
    <cellStyle name="Note 4 2 4 2 3 4 2" xfId="29217"/>
    <cellStyle name="Note 4 2 4 2 3 5" xfId="27845"/>
    <cellStyle name="Note 4 2 4 2 4" xfId="22216"/>
    <cellStyle name="Note 4 2 4 2 4 2" xfId="31896"/>
    <cellStyle name="Note 4 2 4 2 5" xfId="21147"/>
    <cellStyle name="Note 4 2 4 2 5 2" xfId="30827"/>
    <cellStyle name="Note 4 2 4 2 6" xfId="20010"/>
    <cellStyle name="Note 4 2 4 2 6 2" xfId="29690"/>
    <cellStyle name="Note 4 2 4 2 7" xfId="25682"/>
    <cellStyle name="Note 4 2 4 3" xfId="16476"/>
    <cellStyle name="Note 4 2 4 3 2" xfId="16893"/>
    <cellStyle name="Note 4 2 4 3 2 2" xfId="22446"/>
    <cellStyle name="Note 4 2 4 3 2 2 2" xfId="32126"/>
    <cellStyle name="Note 4 2 4 3 2 3" xfId="20637"/>
    <cellStyle name="Note 4 2 4 3 2 3 2" xfId="30317"/>
    <cellStyle name="Note 4 2 4 3 2 4" xfId="20404"/>
    <cellStyle name="Note 4 2 4 3 2 4 2" xfId="30084"/>
    <cellStyle name="Note 4 2 4 3 2 5" xfId="26428"/>
    <cellStyle name="Note 4 2 4 3 2 6" xfId="26227"/>
    <cellStyle name="Note 4 2 4 3 3" xfId="17925"/>
    <cellStyle name="Note 4 2 4 3 3 2" xfId="23485"/>
    <cellStyle name="Note 4 2 4 3 3 2 2" xfId="33165"/>
    <cellStyle name="Note 4 2 4 3 3 3" xfId="20869"/>
    <cellStyle name="Note 4 2 4 3 3 3 2" xfId="30549"/>
    <cellStyle name="Note 4 2 4 3 3 4" xfId="18650"/>
    <cellStyle name="Note 4 2 4 3 3 4 2" xfId="28330"/>
    <cellStyle name="Note 4 2 4 3 3 5" xfId="27609"/>
    <cellStyle name="Note 4 2 4 3 4" xfId="21980"/>
    <cellStyle name="Note 4 2 4 3 4 2" xfId="31660"/>
    <cellStyle name="Note 4 2 4 3 5" xfId="24440"/>
    <cellStyle name="Note 4 2 4 3 5 2" xfId="34120"/>
    <cellStyle name="Note 4 2 4 3 6" xfId="20843"/>
    <cellStyle name="Note 4 2 4 3 6 2" xfId="30523"/>
    <cellStyle name="Note 4 2 4 3 7" xfId="25441"/>
    <cellStyle name="Note 4 2 4 4" xfId="17073"/>
    <cellStyle name="Note 4 2 4 4 2" xfId="22626"/>
    <cellStyle name="Note 4 2 4 4 2 2" xfId="32306"/>
    <cellStyle name="Note 4 2 4 4 3" xfId="20135"/>
    <cellStyle name="Note 4 2 4 4 3 2" xfId="29815"/>
    <cellStyle name="Note 4 2 4 4 4" xfId="21053"/>
    <cellStyle name="Note 4 2 4 4 4 2" xfId="30733"/>
    <cellStyle name="Note 4 2 4 4 5" xfId="26603"/>
    <cellStyle name="Note 4 2 4 4 6" xfId="25462"/>
    <cellStyle name="Note 4 2 4 5" xfId="17655"/>
    <cellStyle name="Note 4 2 4 5 2" xfId="23215"/>
    <cellStyle name="Note 4 2 4 5 2 2" xfId="32895"/>
    <cellStyle name="Note 4 2 4 5 3" xfId="21311"/>
    <cellStyle name="Note 4 2 4 5 3 2" xfId="30991"/>
    <cellStyle name="Note 4 2 4 5 4" xfId="19447"/>
    <cellStyle name="Note 4 2 4 5 4 2" xfId="29127"/>
    <cellStyle name="Note 4 2 4 5 5" xfId="27339"/>
    <cellStyle name="Note 4 2 4 6" xfId="21702"/>
    <cellStyle name="Note 4 2 4 6 2" xfId="31382"/>
    <cellStyle name="Note 4 2 4 7" xfId="23969"/>
    <cellStyle name="Note 4 2 4 7 2" xfId="33649"/>
    <cellStyle name="Note 4 2 4 8" xfId="24357"/>
    <cellStyle name="Note 4 2 4 8 2" xfId="34037"/>
    <cellStyle name="Note 4 2 4 9" xfId="26161"/>
    <cellStyle name="Note 4 2 5" xfId="16085"/>
    <cellStyle name="Note 4 2 5 2" xfId="17433"/>
    <cellStyle name="Note 4 2 5 2 2" xfId="22993"/>
    <cellStyle name="Note 4 2 5 2 2 2" xfId="32673"/>
    <cellStyle name="Note 4 2 5 2 3" xfId="21498"/>
    <cellStyle name="Note 4 2 5 2 3 2" xfId="31178"/>
    <cellStyle name="Note 4 2 5 2 4" xfId="21013"/>
    <cellStyle name="Note 4 2 5 2 4 2" xfId="30693"/>
    <cellStyle name="Note 4 2 5 2 5" xfId="26915"/>
    <cellStyle name="Note 4 2 5 2 6" xfId="25087"/>
    <cellStyle name="Note 4 2 5 3" xfId="18114"/>
    <cellStyle name="Note 4 2 5 3 2" xfId="23674"/>
    <cellStyle name="Note 4 2 5 3 2 2" xfId="33354"/>
    <cellStyle name="Note 4 2 5 3 3" xfId="24546"/>
    <cellStyle name="Note 4 2 5 3 3 2" xfId="34226"/>
    <cellStyle name="Note 4 2 5 3 4" xfId="24787"/>
    <cellStyle name="Note 4 2 5 3 4 2" xfId="34467"/>
    <cellStyle name="Note 4 2 5 3 5" xfId="27798"/>
    <cellStyle name="Note 4 2 5 4" xfId="22169"/>
    <cellStyle name="Note 4 2 5 4 2" xfId="31849"/>
    <cellStyle name="Note 4 2 5 5" xfId="24463"/>
    <cellStyle name="Note 4 2 5 5 2" xfId="34143"/>
    <cellStyle name="Note 4 2 5 6" xfId="20886"/>
    <cellStyle name="Note 4 2 5 6 2" xfId="30566"/>
    <cellStyle name="Note 4 2 5 7" xfId="25670"/>
    <cellStyle name="Note 4 2 6" xfId="16429"/>
    <cellStyle name="Note 4 2 6 2" xfId="16865"/>
    <cellStyle name="Note 4 2 6 2 2" xfId="22418"/>
    <cellStyle name="Note 4 2 6 2 2 2" xfId="32098"/>
    <cellStyle name="Note 4 2 6 2 3" xfId="19446"/>
    <cellStyle name="Note 4 2 6 2 3 2" xfId="29126"/>
    <cellStyle name="Note 4 2 6 2 4" xfId="21331"/>
    <cellStyle name="Note 4 2 6 2 4 2" xfId="31011"/>
    <cellStyle name="Note 4 2 6 2 5" xfId="26400"/>
    <cellStyle name="Note 4 2 6 2 6" xfId="25533"/>
    <cellStyle name="Note 4 2 6 3" xfId="17878"/>
    <cellStyle name="Note 4 2 6 3 2" xfId="23438"/>
    <cellStyle name="Note 4 2 6 3 2 2" xfId="33118"/>
    <cellStyle name="Note 4 2 6 3 3" xfId="24110"/>
    <cellStyle name="Note 4 2 6 3 3 2" xfId="33790"/>
    <cellStyle name="Note 4 2 6 3 4" xfId="24765"/>
    <cellStyle name="Note 4 2 6 3 4 2" xfId="34445"/>
    <cellStyle name="Note 4 2 6 3 5" xfId="27562"/>
    <cellStyle name="Note 4 2 6 4" xfId="21933"/>
    <cellStyle name="Note 4 2 6 4 2" xfId="31613"/>
    <cellStyle name="Note 4 2 6 5" xfId="21003"/>
    <cellStyle name="Note 4 2 6 5 2" xfId="30683"/>
    <cellStyle name="Note 4 2 6 6" xfId="24162"/>
    <cellStyle name="Note 4 2 6 6 2" xfId="33842"/>
    <cellStyle name="Note 4 2 6 7" xfId="25335"/>
    <cellStyle name="Note 4 2 7" xfId="17061"/>
    <cellStyle name="Note 4 2 7 2" xfId="22614"/>
    <cellStyle name="Note 4 2 7 2 2" xfId="32294"/>
    <cellStyle name="Note 4 2 7 3" xfId="19401"/>
    <cellStyle name="Note 4 2 7 3 2" xfId="29081"/>
    <cellStyle name="Note 4 2 7 4" xfId="19118"/>
    <cellStyle name="Note 4 2 7 4 2" xfId="28798"/>
    <cellStyle name="Note 4 2 7 5" xfId="26593"/>
    <cellStyle name="Note 4 2 7 6" xfId="26201"/>
    <cellStyle name="Note 4 2 8" xfId="17172"/>
    <cellStyle name="Note 4 2 8 2" xfId="22725"/>
    <cellStyle name="Note 4 2 8 2 2" xfId="32405"/>
    <cellStyle name="Note 4 2 8 3" xfId="19781"/>
    <cellStyle name="Note 4 2 8 3 2" xfId="29461"/>
    <cellStyle name="Note 4 2 8 4" xfId="19589"/>
    <cellStyle name="Note 4 2 8 4 2" xfId="29269"/>
    <cellStyle name="Note 4 2 8 5" xfId="26366"/>
    <cellStyle name="Note 4 2 9" xfId="21654"/>
    <cellStyle name="Note 4 2 9 2" xfId="31334"/>
    <cellStyle name="Note 4 3" xfId="16001"/>
    <cellStyle name="Note 4 3 10" xfId="25191"/>
    <cellStyle name="Note 4 3 2" xfId="16273"/>
    <cellStyle name="Note 4 3 2 2" xfId="16744"/>
    <cellStyle name="Note 4 3 2 2 2" xfId="17614"/>
    <cellStyle name="Note 4 3 2 2 2 2" xfId="23174"/>
    <cellStyle name="Note 4 3 2 2 2 2 2" xfId="32854"/>
    <cellStyle name="Note 4 3 2 2 2 3" xfId="19478"/>
    <cellStyle name="Note 4 3 2 2 2 3 2" xfId="29158"/>
    <cellStyle name="Note 4 3 2 2 2 4" xfId="19639"/>
    <cellStyle name="Note 4 3 2 2 2 4 2" xfId="29319"/>
    <cellStyle name="Note 4 3 2 2 2 5" xfId="27096"/>
    <cellStyle name="Note 4 3 2 2 2 6" xfId="27298"/>
    <cellStyle name="Note 4 3 2 2 3" xfId="18295"/>
    <cellStyle name="Note 4 3 2 2 3 2" xfId="23855"/>
    <cellStyle name="Note 4 3 2 2 3 2 2" xfId="33535"/>
    <cellStyle name="Note 4 3 2 2 3 3" xfId="24400"/>
    <cellStyle name="Note 4 3 2 2 3 3 2" xfId="34080"/>
    <cellStyle name="Note 4 3 2 2 3 4" xfId="24603"/>
    <cellStyle name="Note 4 3 2 2 3 4 2" xfId="34283"/>
    <cellStyle name="Note 4 3 2 2 3 5" xfId="27979"/>
    <cellStyle name="Note 4 3 2 2 4" xfId="22350"/>
    <cellStyle name="Note 4 3 2 2 4 2" xfId="32030"/>
    <cellStyle name="Note 4 3 2 2 5" xfId="19047"/>
    <cellStyle name="Note 4 3 2 2 5 2" xfId="28727"/>
    <cellStyle name="Note 4 3 2 2 6" xfId="20739"/>
    <cellStyle name="Note 4 3 2 2 6 2" xfId="30419"/>
    <cellStyle name="Note 4 3 2 2 7" xfId="26051"/>
    <cellStyle name="Note 4 3 2 3" xfId="16610"/>
    <cellStyle name="Note 4 3 2 3 2" xfId="17378"/>
    <cellStyle name="Note 4 3 2 3 2 2" xfId="22938"/>
    <cellStyle name="Note 4 3 2 3 2 2 2" xfId="32618"/>
    <cellStyle name="Note 4 3 2 3 2 3" xfId="24485"/>
    <cellStyle name="Note 4 3 2 3 2 3 2" xfId="34165"/>
    <cellStyle name="Note 4 3 2 3 2 4" xfId="18984"/>
    <cellStyle name="Note 4 3 2 3 2 4 2" xfId="28664"/>
    <cellStyle name="Note 4 3 2 3 2 5" xfId="26860"/>
    <cellStyle name="Note 4 3 2 3 2 6" xfId="25177"/>
    <cellStyle name="Note 4 3 2 3 3" xfId="18059"/>
    <cellStyle name="Note 4 3 2 3 3 2" xfId="23619"/>
    <cellStyle name="Note 4 3 2 3 3 2 2" xfId="33299"/>
    <cellStyle name="Note 4 3 2 3 3 3" xfId="20331"/>
    <cellStyle name="Note 4 3 2 3 3 3 2" xfId="30011"/>
    <cellStyle name="Note 4 3 2 3 3 4" xfId="19882"/>
    <cellStyle name="Note 4 3 2 3 3 4 2" xfId="29562"/>
    <cellStyle name="Note 4 3 2 3 3 5" xfId="27743"/>
    <cellStyle name="Note 4 3 2 3 4" xfId="22114"/>
    <cellStyle name="Note 4 3 2 3 4 2" xfId="31794"/>
    <cellStyle name="Note 4 3 2 3 5" xfId="19021"/>
    <cellStyle name="Note 4 3 2 3 5 2" xfId="28701"/>
    <cellStyle name="Note 4 3 2 3 6" xfId="19337"/>
    <cellStyle name="Note 4 3 2 3 6 2" xfId="29017"/>
    <cellStyle name="Note 4 3 2 3 7" xfId="25742"/>
    <cellStyle name="Note 4 3 2 4" xfId="17258"/>
    <cellStyle name="Note 4 3 2 4 2" xfId="22811"/>
    <cellStyle name="Note 4 3 2 4 2 2" xfId="32491"/>
    <cellStyle name="Note 4 3 2 4 3" xfId="20804"/>
    <cellStyle name="Note 4 3 2 4 3 2" xfId="30484"/>
    <cellStyle name="Note 4 3 2 4 4" xfId="24041"/>
    <cellStyle name="Note 4 3 2 4 4 2" xfId="33721"/>
    <cellStyle name="Note 4 3 2 4 5" xfId="26762"/>
    <cellStyle name="Note 4 3 2 4 6" xfId="26786"/>
    <cellStyle name="Note 4 3 2 5" xfId="17789"/>
    <cellStyle name="Note 4 3 2 5 2" xfId="23349"/>
    <cellStyle name="Note 4 3 2 5 2 2" xfId="33029"/>
    <cellStyle name="Note 4 3 2 5 3" xfId="24020"/>
    <cellStyle name="Note 4 3 2 5 3 2" xfId="33700"/>
    <cellStyle name="Note 4 3 2 5 4" xfId="18371"/>
    <cellStyle name="Note 4 3 2 5 4 2" xfId="28051"/>
    <cellStyle name="Note 4 3 2 5 5" xfId="27473"/>
    <cellStyle name="Note 4 3 2 6" xfId="21844"/>
    <cellStyle name="Note 4 3 2 6 2" xfId="31524"/>
    <cellStyle name="Note 4 3 2 7" xfId="20388"/>
    <cellStyle name="Note 4 3 2 7 2" xfId="30068"/>
    <cellStyle name="Note 4 3 2 8" xfId="20766"/>
    <cellStyle name="Note 4 3 2 8 2" xfId="30446"/>
    <cellStyle name="Note 4 3 2 9" xfId="25396"/>
    <cellStyle name="Note 4 3 3" xfId="16162"/>
    <cellStyle name="Note 4 3 3 2" xfId="17503"/>
    <cellStyle name="Note 4 3 3 2 2" xfId="23063"/>
    <cellStyle name="Note 4 3 3 2 2 2" xfId="32743"/>
    <cellStyle name="Note 4 3 3 2 3" xfId="18469"/>
    <cellStyle name="Note 4 3 3 2 3 2" xfId="28149"/>
    <cellStyle name="Note 4 3 3 2 4" xfId="19871"/>
    <cellStyle name="Note 4 3 3 2 4 2" xfId="29551"/>
    <cellStyle name="Note 4 3 3 2 5" xfId="26985"/>
    <cellStyle name="Note 4 3 3 2 6" xfId="25162"/>
    <cellStyle name="Note 4 3 3 3" xfId="18184"/>
    <cellStyle name="Note 4 3 3 3 2" xfId="23744"/>
    <cellStyle name="Note 4 3 3 3 2 2" xfId="33424"/>
    <cellStyle name="Note 4 3 3 3 3" xfId="24122"/>
    <cellStyle name="Note 4 3 3 3 3 2" xfId="33802"/>
    <cellStyle name="Note 4 3 3 3 4" xfId="25019"/>
    <cellStyle name="Note 4 3 3 3 4 2" xfId="34699"/>
    <cellStyle name="Note 4 3 3 3 5" xfId="27868"/>
    <cellStyle name="Note 4 3 3 4" xfId="22239"/>
    <cellStyle name="Note 4 3 3 4 2" xfId="31919"/>
    <cellStyle name="Note 4 3 3 5" xfId="19223"/>
    <cellStyle name="Note 4 3 3 5 2" xfId="28903"/>
    <cellStyle name="Note 4 3 3 6" xfId="20150"/>
    <cellStyle name="Note 4 3 3 6 2" xfId="29830"/>
    <cellStyle name="Note 4 3 3 7" xfId="25558"/>
    <cellStyle name="Note 4 3 4" xfId="16499"/>
    <cellStyle name="Note 4 3 4 2" xfId="17032"/>
    <cellStyle name="Note 4 3 4 2 2" xfId="22585"/>
    <cellStyle name="Note 4 3 4 2 2 2" xfId="32265"/>
    <cellStyle name="Note 4 3 4 2 3" xfId="18728"/>
    <cellStyle name="Note 4 3 4 2 3 2" xfId="28408"/>
    <cellStyle name="Note 4 3 4 2 4" xfId="25004"/>
    <cellStyle name="Note 4 3 4 2 4 2" xfId="34684"/>
    <cellStyle name="Note 4 3 4 2 5" xfId="26567"/>
    <cellStyle name="Note 4 3 4 2 6" xfId="25483"/>
    <cellStyle name="Note 4 3 4 3" xfId="17948"/>
    <cellStyle name="Note 4 3 4 3 2" xfId="23508"/>
    <cellStyle name="Note 4 3 4 3 2 2" xfId="33188"/>
    <cellStyle name="Note 4 3 4 3 3" xfId="20904"/>
    <cellStyle name="Note 4 3 4 3 3 2" xfId="30584"/>
    <cellStyle name="Note 4 3 4 3 4" xfId="20868"/>
    <cellStyle name="Note 4 3 4 3 4 2" xfId="30548"/>
    <cellStyle name="Note 4 3 4 3 5" xfId="27632"/>
    <cellStyle name="Note 4 3 4 4" xfId="22003"/>
    <cellStyle name="Note 4 3 4 4 2" xfId="31683"/>
    <cellStyle name="Note 4 3 4 5" xfId="21237"/>
    <cellStyle name="Note 4 3 4 5 2" xfId="30917"/>
    <cellStyle name="Note 4 3 4 6" xfId="20433"/>
    <cellStyle name="Note 4 3 4 6 2" xfId="30113"/>
    <cellStyle name="Note 4 3 4 7" xfId="25503"/>
    <cellStyle name="Note 4 3 5" xfId="17093"/>
    <cellStyle name="Note 4 3 5 2" xfId="22646"/>
    <cellStyle name="Note 4 3 5 2 2" xfId="32326"/>
    <cellStyle name="Note 4 3 5 3" xfId="18797"/>
    <cellStyle name="Note 4 3 5 3 2" xfId="28477"/>
    <cellStyle name="Note 4 3 5 4" xfId="19954"/>
    <cellStyle name="Note 4 3 5 4 2" xfId="29634"/>
    <cellStyle name="Note 4 3 5 5" xfId="26621"/>
    <cellStyle name="Note 4 3 5 6" xfId="26190"/>
    <cellStyle name="Note 4 3 6" xfId="17678"/>
    <cellStyle name="Note 4 3 6 2" xfId="23238"/>
    <cellStyle name="Note 4 3 6 2 2" xfId="32918"/>
    <cellStyle name="Note 4 3 6 3" xfId="19003"/>
    <cellStyle name="Note 4 3 6 3 2" xfId="28683"/>
    <cellStyle name="Note 4 3 6 4" xfId="20805"/>
    <cellStyle name="Note 4 3 6 4 2" xfId="30485"/>
    <cellStyle name="Note 4 3 6 5" xfId="27362"/>
    <cellStyle name="Note 4 3 7" xfId="21729"/>
    <cellStyle name="Note 4 3 7 2" xfId="31409"/>
    <cellStyle name="Note 4 3 8" xfId="20109"/>
    <cellStyle name="Note 4 3 8 2" xfId="29789"/>
    <cellStyle name="Note 4 3 9" xfId="20478"/>
    <cellStyle name="Note 4 3 9 2" xfId="30158"/>
    <cellStyle name="Note 4 4" xfId="16203"/>
    <cellStyle name="Note 4 4 2" xfId="16703"/>
    <cellStyle name="Note 4 4 2 2" xfId="17544"/>
    <cellStyle name="Note 4 4 2 2 2" xfId="23104"/>
    <cellStyle name="Note 4 4 2 2 2 2" xfId="32784"/>
    <cellStyle name="Note 4 4 2 2 3" xfId="19520"/>
    <cellStyle name="Note 4 4 2 2 3 2" xfId="29200"/>
    <cellStyle name="Note 4 4 2 2 4" xfId="20547"/>
    <cellStyle name="Note 4 4 2 2 4 2" xfId="30227"/>
    <cellStyle name="Note 4 4 2 2 5" xfId="27026"/>
    <cellStyle name="Note 4 4 2 2 6" xfId="27228"/>
    <cellStyle name="Note 4 4 2 3" xfId="18225"/>
    <cellStyle name="Note 4 4 2 3 2" xfId="23785"/>
    <cellStyle name="Note 4 4 2 3 2 2" xfId="33465"/>
    <cellStyle name="Note 4 4 2 3 3" xfId="24226"/>
    <cellStyle name="Note 4 4 2 3 3 2" xfId="33906"/>
    <cellStyle name="Note 4 4 2 3 4" xfId="21598"/>
    <cellStyle name="Note 4 4 2 3 4 2" xfId="31278"/>
    <cellStyle name="Note 4 4 2 3 5" xfId="27909"/>
    <cellStyle name="Note 4 4 2 4" xfId="22280"/>
    <cellStyle name="Note 4 4 2 4 2" xfId="31960"/>
    <cellStyle name="Note 4 4 2 5" xfId="18422"/>
    <cellStyle name="Note 4 4 2 5 2" xfId="28102"/>
    <cellStyle name="Note 4 4 2 6" xfId="21397"/>
    <cellStyle name="Note 4 4 2 6 2" xfId="31077"/>
    <cellStyle name="Note 4 4 2 7" xfId="25481"/>
    <cellStyle name="Note 4 4 3" xfId="16540"/>
    <cellStyle name="Note 4 4 3 2" xfId="16859"/>
    <cellStyle name="Note 4 4 3 2 2" xfId="22412"/>
    <cellStyle name="Note 4 4 3 2 2 2" xfId="32092"/>
    <cellStyle name="Note 4 4 3 2 3" xfId="18698"/>
    <cellStyle name="Note 4 4 3 2 3 2" xfId="28378"/>
    <cellStyle name="Note 4 4 3 2 4" xfId="20564"/>
    <cellStyle name="Note 4 4 3 2 4 2" xfId="30244"/>
    <cellStyle name="Note 4 4 3 2 5" xfId="26394"/>
    <cellStyle name="Note 4 4 3 2 6" xfId="25436"/>
    <cellStyle name="Note 4 4 3 3" xfId="17989"/>
    <cellStyle name="Note 4 4 3 3 2" xfId="23549"/>
    <cellStyle name="Note 4 4 3 3 2 2" xfId="33229"/>
    <cellStyle name="Note 4 4 3 3 3" xfId="19105"/>
    <cellStyle name="Note 4 4 3 3 3 2" xfId="28785"/>
    <cellStyle name="Note 4 4 3 3 4" xfId="19039"/>
    <cellStyle name="Note 4 4 3 3 4 2" xfId="28719"/>
    <cellStyle name="Note 4 4 3 3 5" xfId="27673"/>
    <cellStyle name="Note 4 4 3 4" xfId="22044"/>
    <cellStyle name="Note 4 4 3 4 2" xfId="31724"/>
    <cellStyle name="Note 4 4 3 5" xfId="20884"/>
    <cellStyle name="Note 4 4 3 5 2" xfId="30564"/>
    <cellStyle name="Note 4 4 3 6" xfId="20442"/>
    <cellStyle name="Note 4 4 3 6 2" xfId="30122"/>
    <cellStyle name="Note 4 4 3 7" xfId="25329"/>
    <cellStyle name="Note 4 4 4" xfId="17223"/>
    <cellStyle name="Note 4 4 4 2" xfId="22776"/>
    <cellStyle name="Note 4 4 4 2 2" xfId="32456"/>
    <cellStyle name="Note 4 4 4 3" xfId="18738"/>
    <cellStyle name="Note 4 4 4 3 2" xfId="28418"/>
    <cellStyle name="Note 4 4 4 4" xfId="21480"/>
    <cellStyle name="Note 4 4 4 4 2" xfId="31160"/>
    <cellStyle name="Note 4 4 4 5" xfId="26737"/>
    <cellStyle name="Note 4 4 4 6" xfId="27181"/>
    <cellStyle name="Note 4 4 5" xfId="17719"/>
    <cellStyle name="Note 4 4 5 2" xfId="23279"/>
    <cellStyle name="Note 4 4 5 2 2" xfId="32959"/>
    <cellStyle name="Note 4 4 5 3" xfId="24089"/>
    <cellStyle name="Note 4 4 5 3 2" xfId="33769"/>
    <cellStyle name="Note 4 4 5 4" xfId="24372"/>
    <cellStyle name="Note 4 4 5 4 2" xfId="34052"/>
    <cellStyle name="Note 4 4 5 5" xfId="27403"/>
    <cellStyle name="Note 4 4 6" xfId="21770"/>
    <cellStyle name="Note 4 4 6 2" xfId="31450"/>
    <cellStyle name="Note 4 4 7" xfId="24433"/>
    <cellStyle name="Note 4 4 7 2" xfId="34113"/>
    <cellStyle name="Note 4 4 8" xfId="24689"/>
    <cellStyle name="Note 4 4 8 2" xfId="34369"/>
    <cellStyle name="Note 4 4 9" xfId="25455"/>
    <cellStyle name="Note 4 5" xfId="16395"/>
    <cellStyle name="Note 4 5 2" xfId="16912"/>
    <cellStyle name="Note 4 5 2 2" xfId="22465"/>
    <cellStyle name="Note 4 5 2 2 2" xfId="32145"/>
    <cellStyle name="Note 4 5 2 3" xfId="19869"/>
    <cellStyle name="Note 4 5 2 3 2" xfId="29549"/>
    <cellStyle name="Note 4 5 2 4" xfId="20690"/>
    <cellStyle name="Note 4 5 2 4 2" xfId="30370"/>
    <cellStyle name="Note 4 5 2 5" xfId="26447"/>
    <cellStyle name="Note 4 5 2 6" xfId="26054"/>
    <cellStyle name="Note 4 5 3" xfId="17844"/>
    <cellStyle name="Note 4 5 3 2" xfId="23404"/>
    <cellStyle name="Note 4 5 3 2 2" xfId="33084"/>
    <cellStyle name="Note 4 5 3 3" xfId="20032"/>
    <cellStyle name="Note 4 5 3 3 2" xfId="29712"/>
    <cellStyle name="Note 4 5 3 4" xfId="21015"/>
    <cellStyle name="Note 4 5 3 4 2" xfId="30695"/>
    <cellStyle name="Note 4 5 3 5" xfId="27528"/>
    <cellStyle name="Note 4 5 4" xfId="21899"/>
    <cellStyle name="Note 4 5 4 2" xfId="31579"/>
    <cellStyle name="Note 4 5 5" xfId="23928"/>
    <cellStyle name="Note 4 5 5 2" xfId="33608"/>
    <cellStyle name="Note 4 5 6" xfId="21358"/>
    <cellStyle name="Note 4 5 6 2" xfId="31038"/>
    <cellStyle name="Note 4 5 7" xfId="25354"/>
    <cellStyle name="Note 4 6" xfId="24264"/>
    <cellStyle name="Note 4 6 2" xfId="33944"/>
    <cellStyle name="Note 5" xfId="796"/>
    <cellStyle name="Note 5 2" xfId="15961"/>
    <cellStyle name="Note 5 2 10" xfId="18414"/>
    <cellStyle name="Note 5 2 10 2" xfId="28094"/>
    <cellStyle name="Note 5 2 11" xfId="19450"/>
    <cellStyle name="Note 5 2 11 2" xfId="29130"/>
    <cellStyle name="Note 5 2 12" xfId="25374"/>
    <cellStyle name="Note 5 2 2" xfId="16053"/>
    <cellStyle name="Note 5 2 2 10" xfId="25273"/>
    <cellStyle name="Note 5 2 2 2" xfId="16301"/>
    <cellStyle name="Note 5 2 2 2 2" xfId="16772"/>
    <cellStyle name="Note 5 2 2 2 2 2" xfId="17642"/>
    <cellStyle name="Note 5 2 2 2 2 2 2" xfId="23202"/>
    <cellStyle name="Note 5 2 2 2 2 2 2 2" xfId="32882"/>
    <cellStyle name="Note 5 2 2 2 2 2 3" xfId="18665"/>
    <cellStyle name="Note 5 2 2 2 2 2 3 2" xfId="28345"/>
    <cellStyle name="Note 5 2 2 2 2 2 4" xfId="18696"/>
    <cellStyle name="Note 5 2 2 2 2 2 4 2" xfId="28376"/>
    <cellStyle name="Note 5 2 2 2 2 2 5" xfId="27124"/>
    <cellStyle name="Note 5 2 2 2 2 2 6" xfId="27326"/>
    <cellStyle name="Note 5 2 2 2 2 3" xfId="18323"/>
    <cellStyle name="Note 5 2 2 2 2 3 2" xfId="23883"/>
    <cellStyle name="Note 5 2 2 2 2 3 2 2" xfId="33563"/>
    <cellStyle name="Note 5 2 2 2 2 3 3" xfId="24583"/>
    <cellStyle name="Note 5 2 2 2 2 3 3 2" xfId="34263"/>
    <cellStyle name="Note 5 2 2 2 2 3 4" xfId="18615"/>
    <cellStyle name="Note 5 2 2 2 2 3 4 2" xfId="28295"/>
    <cellStyle name="Note 5 2 2 2 2 3 5" xfId="28007"/>
    <cellStyle name="Note 5 2 2 2 2 4" xfId="22378"/>
    <cellStyle name="Note 5 2 2 2 2 4 2" xfId="32058"/>
    <cellStyle name="Note 5 2 2 2 2 5" xfId="18636"/>
    <cellStyle name="Note 5 2 2 2 2 5 2" xfId="28316"/>
    <cellStyle name="Note 5 2 2 2 2 6" xfId="20677"/>
    <cellStyle name="Note 5 2 2 2 2 6 2" xfId="30357"/>
    <cellStyle name="Note 5 2 2 2 2 7" xfId="25197"/>
    <cellStyle name="Note 5 2 2 2 3" xfId="16638"/>
    <cellStyle name="Note 5 2 2 2 3 2" xfId="17406"/>
    <cellStyle name="Note 5 2 2 2 3 2 2" xfId="22966"/>
    <cellStyle name="Note 5 2 2 2 3 2 2 2" xfId="32646"/>
    <cellStyle name="Note 5 2 2 2 3 2 3" xfId="18736"/>
    <cellStyle name="Note 5 2 2 2 3 2 3 2" xfId="28416"/>
    <cellStyle name="Note 5 2 2 2 3 2 4" xfId="24991"/>
    <cellStyle name="Note 5 2 2 2 3 2 4 2" xfId="34671"/>
    <cellStyle name="Note 5 2 2 2 3 2 5" xfId="26888"/>
    <cellStyle name="Note 5 2 2 2 3 2 6" xfId="25173"/>
    <cellStyle name="Note 5 2 2 2 3 3" xfId="18087"/>
    <cellStyle name="Note 5 2 2 2 3 3 2" xfId="23647"/>
    <cellStyle name="Note 5 2 2 2 3 3 2 2" xfId="33327"/>
    <cellStyle name="Note 5 2 2 2 3 3 3" xfId="18389"/>
    <cellStyle name="Note 5 2 2 2 3 3 3 2" xfId="28069"/>
    <cellStyle name="Note 5 2 2 2 3 3 4" xfId="24235"/>
    <cellStyle name="Note 5 2 2 2 3 3 4 2" xfId="33915"/>
    <cellStyle name="Note 5 2 2 2 3 3 5" xfId="27771"/>
    <cellStyle name="Note 5 2 2 2 3 4" xfId="22142"/>
    <cellStyle name="Note 5 2 2 2 3 4 2" xfId="31822"/>
    <cellStyle name="Note 5 2 2 2 3 5" xfId="20304"/>
    <cellStyle name="Note 5 2 2 2 3 5 2" xfId="29984"/>
    <cellStyle name="Note 5 2 2 2 3 6" xfId="19550"/>
    <cellStyle name="Note 5 2 2 2 3 6 2" xfId="29230"/>
    <cellStyle name="Note 5 2 2 2 3 7" xfId="25833"/>
    <cellStyle name="Note 5 2 2 2 4" xfId="17024"/>
    <cellStyle name="Note 5 2 2 2 4 2" xfId="22577"/>
    <cellStyle name="Note 5 2 2 2 4 2 2" xfId="32257"/>
    <cellStyle name="Note 5 2 2 2 4 3" xfId="20499"/>
    <cellStyle name="Note 5 2 2 2 4 3 2" xfId="30179"/>
    <cellStyle name="Note 5 2 2 2 4 4" xfId="20622"/>
    <cellStyle name="Note 5 2 2 2 4 4 2" xfId="30302"/>
    <cellStyle name="Note 5 2 2 2 4 5" xfId="26559"/>
    <cellStyle name="Note 5 2 2 2 4 6" xfId="25683"/>
    <cellStyle name="Note 5 2 2 2 5" xfId="17817"/>
    <cellStyle name="Note 5 2 2 2 5 2" xfId="23377"/>
    <cellStyle name="Note 5 2 2 2 5 2 2" xfId="33057"/>
    <cellStyle name="Note 5 2 2 2 5 3" xfId="18786"/>
    <cellStyle name="Note 5 2 2 2 5 3 2" xfId="28466"/>
    <cellStyle name="Note 5 2 2 2 5 4" xfId="24680"/>
    <cellStyle name="Note 5 2 2 2 5 4 2" xfId="34360"/>
    <cellStyle name="Note 5 2 2 2 5 5" xfId="27501"/>
    <cellStyle name="Note 5 2 2 2 6" xfId="21872"/>
    <cellStyle name="Note 5 2 2 2 6 2" xfId="31552"/>
    <cellStyle name="Note 5 2 2 2 7" xfId="19949"/>
    <cellStyle name="Note 5 2 2 2 7 2" xfId="29629"/>
    <cellStyle name="Note 5 2 2 2 8" xfId="19304"/>
    <cellStyle name="Note 5 2 2 2 8 2" xfId="28984"/>
    <cellStyle name="Note 5 2 2 2 9" xfId="25797"/>
    <cellStyle name="Note 5 2 2 3" xfId="16242"/>
    <cellStyle name="Note 5 2 2 3 2" xfId="17583"/>
    <cellStyle name="Note 5 2 2 3 2 2" xfId="23143"/>
    <cellStyle name="Note 5 2 2 3 2 2 2" xfId="32823"/>
    <cellStyle name="Note 5 2 2 3 2 3" xfId="19355"/>
    <cellStyle name="Note 5 2 2 3 2 3 2" xfId="29035"/>
    <cellStyle name="Note 5 2 2 3 2 4" xfId="19999"/>
    <cellStyle name="Note 5 2 2 3 2 4 2" xfId="29679"/>
    <cellStyle name="Note 5 2 2 3 2 5" xfId="27065"/>
    <cellStyle name="Note 5 2 2 3 2 6" xfId="27267"/>
    <cellStyle name="Note 5 2 2 3 3" xfId="18264"/>
    <cellStyle name="Note 5 2 2 3 3 2" xfId="23824"/>
    <cellStyle name="Note 5 2 2 3 3 2 2" xfId="33504"/>
    <cellStyle name="Note 5 2 2 3 3 3" xfId="24315"/>
    <cellStyle name="Note 5 2 2 3 3 3 2" xfId="33995"/>
    <cellStyle name="Note 5 2 2 3 3 4" xfId="24761"/>
    <cellStyle name="Note 5 2 2 3 3 4 2" xfId="34441"/>
    <cellStyle name="Note 5 2 2 3 3 5" xfId="27948"/>
    <cellStyle name="Note 5 2 2 3 4" xfId="22319"/>
    <cellStyle name="Note 5 2 2 3 4 2" xfId="31999"/>
    <cellStyle name="Note 5 2 2 3 5" xfId="24516"/>
    <cellStyle name="Note 5 2 2 3 5 2" xfId="34196"/>
    <cellStyle name="Note 5 2 2 3 6" xfId="18368"/>
    <cellStyle name="Note 5 2 2 3 6 2" xfId="28048"/>
    <cellStyle name="Note 5 2 2 3 7" xfId="25520"/>
    <cellStyle name="Note 5 2 2 4" xfId="16579"/>
    <cellStyle name="Note 5 2 2 4 2" xfId="17347"/>
    <cellStyle name="Note 5 2 2 4 2 2" xfId="22907"/>
    <cellStyle name="Note 5 2 2 4 2 2 2" xfId="32587"/>
    <cellStyle name="Note 5 2 2 4 2 3" xfId="24291"/>
    <cellStyle name="Note 5 2 2 4 2 3 2" xfId="33971"/>
    <cellStyle name="Note 5 2 2 4 2 4" xfId="24701"/>
    <cellStyle name="Note 5 2 2 4 2 4 2" xfId="34381"/>
    <cellStyle name="Note 5 2 2 4 2 5" xfId="26829"/>
    <cellStyle name="Note 5 2 2 4 2 6" xfId="25108"/>
    <cellStyle name="Note 5 2 2 4 3" xfId="18028"/>
    <cellStyle name="Note 5 2 2 4 3 2" xfId="23588"/>
    <cellStyle name="Note 5 2 2 4 3 2 2" xfId="33268"/>
    <cellStyle name="Note 5 2 2 4 3 3" xfId="24420"/>
    <cellStyle name="Note 5 2 2 4 3 3 2" xfId="34100"/>
    <cellStyle name="Note 5 2 2 4 3 4" xfId="20481"/>
    <cellStyle name="Note 5 2 2 4 3 4 2" xfId="30161"/>
    <cellStyle name="Note 5 2 2 4 3 5" xfId="27712"/>
    <cellStyle name="Note 5 2 2 4 4" xfId="22083"/>
    <cellStyle name="Note 5 2 2 4 4 2" xfId="31763"/>
    <cellStyle name="Note 5 2 2 4 5" xfId="20364"/>
    <cellStyle name="Note 5 2 2 4 5 2" xfId="30044"/>
    <cellStyle name="Note 5 2 2 4 6" xfId="20108"/>
    <cellStyle name="Note 5 2 2 4 6 2" xfId="29788"/>
    <cellStyle name="Note 5 2 2 4 7" xfId="25415"/>
    <cellStyle name="Note 5 2 2 5" xfId="17263"/>
    <cellStyle name="Note 5 2 2 5 2" xfId="22816"/>
    <cellStyle name="Note 5 2 2 5 2 2" xfId="32496"/>
    <cellStyle name="Note 5 2 2 5 3" xfId="19609"/>
    <cellStyle name="Note 5 2 2 5 3 2" xfId="29289"/>
    <cellStyle name="Note 5 2 2 5 4" xfId="24428"/>
    <cellStyle name="Note 5 2 2 5 4 2" xfId="34108"/>
    <cellStyle name="Note 5 2 2 5 5" xfId="26766"/>
    <cellStyle name="Note 5 2 2 5 6" xfId="27143"/>
    <cellStyle name="Note 5 2 2 6" xfId="17758"/>
    <cellStyle name="Note 5 2 2 6 2" xfId="23318"/>
    <cellStyle name="Note 5 2 2 6 2 2" xfId="32998"/>
    <cellStyle name="Note 5 2 2 6 3" xfId="21071"/>
    <cellStyle name="Note 5 2 2 6 3 2" xfId="30751"/>
    <cellStyle name="Note 5 2 2 6 4" xfId="21318"/>
    <cellStyle name="Note 5 2 2 6 4 2" xfId="30998"/>
    <cellStyle name="Note 5 2 2 6 5" xfId="27442"/>
    <cellStyle name="Note 5 2 2 7" xfId="21811"/>
    <cellStyle name="Note 5 2 2 7 2" xfId="31491"/>
    <cellStyle name="Note 5 2 2 8" xfId="21569"/>
    <cellStyle name="Note 5 2 2 8 2" xfId="31249"/>
    <cellStyle name="Note 5 2 2 9" xfId="24635"/>
    <cellStyle name="Note 5 2 2 9 2" xfId="34315"/>
    <cellStyle name="Note 5 2 3" xfId="16209"/>
    <cellStyle name="Note 5 2 3 2" xfId="16708"/>
    <cellStyle name="Note 5 2 3 2 2" xfId="17550"/>
    <cellStyle name="Note 5 2 3 2 2 2" xfId="23110"/>
    <cellStyle name="Note 5 2 3 2 2 2 2" xfId="32790"/>
    <cellStyle name="Note 5 2 3 2 2 3" xfId="19618"/>
    <cellStyle name="Note 5 2 3 2 2 3 2" xfId="29298"/>
    <cellStyle name="Note 5 2 3 2 2 4" xfId="24046"/>
    <cellStyle name="Note 5 2 3 2 2 4 2" xfId="33726"/>
    <cellStyle name="Note 5 2 3 2 2 5" xfId="27032"/>
    <cellStyle name="Note 5 2 3 2 2 6" xfId="27234"/>
    <cellStyle name="Note 5 2 3 2 3" xfId="18231"/>
    <cellStyle name="Note 5 2 3 2 3 2" xfId="23791"/>
    <cellStyle name="Note 5 2 3 2 3 2 2" xfId="33471"/>
    <cellStyle name="Note 5 2 3 2 3 3" xfId="24027"/>
    <cellStyle name="Note 5 2 3 2 3 3 2" xfId="33707"/>
    <cellStyle name="Note 5 2 3 2 3 4" xfId="24890"/>
    <cellStyle name="Note 5 2 3 2 3 4 2" xfId="34570"/>
    <cellStyle name="Note 5 2 3 2 3 5" xfId="27915"/>
    <cellStyle name="Note 5 2 3 2 4" xfId="22286"/>
    <cellStyle name="Note 5 2 3 2 4 2" xfId="31966"/>
    <cellStyle name="Note 5 2 3 2 5" xfId="20031"/>
    <cellStyle name="Note 5 2 3 2 5 2" xfId="29711"/>
    <cellStyle name="Note 5 2 3 2 6" xfId="21490"/>
    <cellStyle name="Note 5 2 3 2 6 2" xfId="31170"/>
    <cellStyle name="Note 5 2 3 2 7" xfId="25187"/>
    <cellStyle name="Note 5 2 3 3" xfId="16546"/>
    <cellStyle name="Note 5 2 3 3 2" xfId="16966"/>
    <cellStyle name="Note 5 2 3 3 2 2" xfId="22519"/>
    <cellStyle name="Note 5 2 3 3 2 2 2" xfId="32199"/>
    <cellStyle name="Note 5 2 3 3 2 3" xfId="24090"/>
    <cellStyle name="Note 5 2 3 3 2 3 2" xfId="33770"/>
    <cellStyle name="Note 5 2 3 3 2 4" xfId="20602"/>
    <cellStyle name="Note 5 2 3 3 2 4 2" xfId="30282"/>
    <cellStyle name="Note 5 2 3 3 2 5" xfId="26501"/>
    <cellStyle name="Note 5 2 3 3 2 6" xfId="26142"/>
    <cellStyle name="Note 5 2 3 3 3" xfId="17995"/>
    <cellStyle name="Note 5 2 3 3 3 2" xfId="23555"/>
    <cellStyle name="Note 5 2 3 3 3 2 2" xfId="33235"/>
    <cellStyle name="Note 5 2 3 3 3 3" xfId="18775"/>
    <cellStyle name="Note 5 2 3 3 3 3 2" xfId="28455"/>
    <cellStyle name="Note 5 2 3 3 3 4" xfId="20153"/>
    <cellStyle name="Note 5 2 3 3 3 4 2" xfId="29833"/>
    <cellStyle name="Note 5 2 3 3 3 5" xfId="27679"/>
    <cellStyle name="Note 5 2 3 3 4" xfId="22050"/>
    <cellStyle name="Note 5 2 3 3 4 2" xfId="31730"/>
    <cellStyle name="Note 5 2 3 3 5" xfId="19884"/>
    <cellStyle name="Note 5 2 3 3 5 2" xfId="29564"/>
    <cellStyle name="Note 5 2 3 3 6" xfId="19460"/>
    <cellStyle name="Note 5 2 3 3 6 2" xfId="29140"/>
    <cellStyle name="Note 5 2 3 3 7" xfId="25673"/>
    <cellStyle name="Note 5 2 3 4" xfId="17234"/>
    <cellStyle name="Note 5 2 3 4 2" xfId="22787"/>
    <cellStyle name="Note 5 2 3 4 2 2" xfId="32467"/>
    <cellStyle name="Note 5 2 3 4 3" xfId="18918"/>
    <cellStyle name="Note 5 2 3 4 3 2" xfId="28598"/>
    <cellStyle name="Note 5 2 3 4 4" xfId="18553"/>
    <cellStyle name="Note 5 2 3 4 4 2" xfId="28233"/>
    <cellStyle name="Note 5 2 3 4 5" xfId="26745"/>
    <cellStyle name="Note 5 2 3 4 6" xfId="26778"/>
    <cellStyle name="Note 5 2 3 5" xfId="17725"/>
    <cellStyle name="Note 5 2 3 5 2" xfId="23285"/>
    <cellStyle name="Note 5 2 3 5 2 2" xfId="32965"/>
    <cellStyle name="Note 5 2 3 5 3" xfId="20122"/>
    <cellStyle name="Note 5 2 3 5 3 2" xfId="29802"/>
    <cellStyle name="Note 5 2 3 5 4" xfId="24626"/>
    <cellStyle name="Note 5 2 3 5 4 2" xfId="34306"/>
    <cellStyle name="Note 5 2 3 5 5" xfId="27409"/>
    <cellStyle name="Note 5 2 3 6" xfId="21776"/>
    <cellStyle name="Note 5 2 3 6 2" xfId="31456"/>
    <cellStyle name="Note 5 2 3 7" xfId="24199"/>
    <cellStyle name="Note 5 2 3 7 2" xfId="33879"/>
    <cellStyle name="Note 5 2 3 8" xfId="20292"/>
    <cellStyle name="Note 5 2 3 8 2" xfId="29972"/>
    <cellStyle name="Note 5 2 3 9" xfId="25678"/>
    <cellStyle name="Note 5 2 4" xfId="16121"/>
    <cellStyle name="Note 5 2 4 2" xfId="16667"/>
    <cellStyle name="Note 5 2 4 2 2" xfId="17469"/>
    <cellStyle name="Note 5 2 4 2 2 2" xfId="23029"/>
    <cellStyle name="Note 5 2 4 2 2 2 2" xfId="32709"/>
    <cellStyle name="Note 5 2 4 2 2 3" xfId="20956"/>
    <cellStyle name="Note 5 2 4 2 2 3 2" xfId="30636"/>
    <cellStyle name="Note 5 2 4 2 2 4" xfId="21436"/>
    <cellStyle name="Note 5 2 4 2 2 4 2" xfId="31116"/>
    <cellStyle name="Note 5 2 4 2 2 5" xfId="26951"/>
    <cellStyle name="Note 5 2 4 2 2 6" xfId="25079"/>
    <cellStyle name="Note 5 2 4 2 3" xfId="18150"/>
    <cellStyle name="Note 5 2 4 2 3 2" xfId="23710"/>
    <cellStyle name="Note 5 2 4 2 3 2 2" xfId="33390"/>
    <cellStyle name="Note 5 2 4 2 3 3" xfId="24527"/>
    <cellStyle name="Note 5 2 4 2 3 3 2" xfId="34207"/>
    <cellStyle name="Note 5 2 4 2 3 4" xfId="25010"/>
    <cellStyle name="Note 5 2 4 2 3 4 2" xfId="34690"/>
    <cellStyle name="Note 5 2 4 2 3 5" xfId="27834"/>
    <cellStyle name="Note 5 2 4 2 4" xfId="22205"/>
    <cellStyle name="Note 5 2 4 2 4 2" xfId="31885"/>
    <cellStyle name="Note 5 2 4 2 5" xfId="21044"/>
    <cellStyle name="Note 5 2 4 2 5 2" xfId="30724"/>
    <cellStyle name="Note 5 2 4 2 6" xfId="20453"/>
    <cellStyle name="Note 5 2 4 2 6 2" xfId="30133"/>
    <cellStyle name="Note 5 2 4 2 7" xfId="26209"/>
    <cellStyle name="Note 5 2 4 3" xfId="16465"/>
    <cellStyle name="Note 5 2 4 3 2" xfId="16975"/>
    <cellStyle name="Note 5 2 4 3 2 2" xfId="22528"/>
    <cellStyle name="Note 5 2 4 3 2 2 2" xfId="32208"/>
    <cellStyle name="Note 5 2 4 3 2 3" xfId="20573"/>
    <cellStyle name="Note 5 2 4 3 2 3 2" xfId="30253"/>
    <cellStyle name="Note 5 2 4 3 2 4" xfId="20133"/>
    <cellStyle name="Note 5 2 4 3 2 4 2" xfId="29813"/>
    <cellStyle name="Note 5 2 4 3 2 5" xfId="26510"/>
    <cellStyle name="Note 5 2 4 3 2 6" xfId="26068"/>
    <cellStyle name="Note 5 2 4 3 3" xfId="17914"/>
    <cellStyle name="Note 5 2 4 3 3 2" xfId="23474"/>
    <cellStyle name="Note 5 2 4 3 3 2 2" xfId="33154"/>
    <cellStyle name="Note 5 2 4 3 3 3" xfId="18836"/>
    <cellStyle name="Note 5 2 4 3 3 3 2" xfId="28516"/>
    <cellStyle name="Note 5 2 4 3 3 4" xfId="19535"/>
    <cellStyle name="Note 5 2 4 3 3 4 2" xfId="29215"/>
    <cellStyle name="Note 5 2 4 3 3 5" xfId="27598"/>
    <cellStyle name="Note 5 2 4 3 4" xfId="21969"/>
    <cellStyle name="Note 5 2 4 3 4 2" xfId="31649"/>
    <cellStyle name="Note 5 2 4 3 5" xfId="21386"/>
    <cellStyle name="Note 5 2 4 3 5 2" xfId="31066"/>
    <cellStyle name="Note 5 2 4 3 6" xfId="18973"/>
    <cellStyle name="Note 5 2 4 3 6 2" xfId="28653"/>
    <cellStyle name="Note 5 2 4 3 7" xfId="25791"/>
    <cellStyle name="Note 5 2 4 4" xfId="17226"/>
    <cellStyle name="Note 5 2 4 4 2" xfId="22779"/>
    <cellStyle name="Note 5 2 4 4 2 2" xfId="32459"/>
    <cellStyle name="Note 5 2 4 4 3" xfId="24147"/>
    <cellStyle name="Note 5 2 4 4 3 2" xfId="33827"/>
    <cellStyle name="Note 5 2 4 4 4" xfId="20007"/>
    <cellStyle name="Note 5 2 4 4 4 2" xfId="29687"/>
    <cellStyle name="Note 5 2 4 4 5" xfId="26739"/>
    <cellStyle name="Note 5 2 4 4 6" xfId="26380"/>
    <cellStyle name="Note 5 2 4 5" xfId="17158"/>
    <cellStyle name="Note 5 2 4 5 2" xfId="22711"/>
    <cellStyle name="Note 5 2 4 5 2 2" xfId="32391"/>
    <cellStyle name="Note 5 2 4 5 3" xfId="20801"/>
    <cellStyle name="Note 5 2 4 5 3 2" xfId="30481"/>
    <cellStyle name="Note 5 2 4 5 4" xfId="19919"/>
    <cellStyle name="Note 5 2 4 5 4 2" xfId="29599"/>
    <cellStyle name="Note 5 2 4 5 5" xfId="26351"/>
    <cellStyle name="Note 5 2 4 6" xfId="21691"/>
    <cellStyle name="Note 5 2 4 6 2" xfId="31371"/>
    <cellStyle name="Note 5 2 4 7" xfId="18924"/>
    <cellStyle name="Note 5 2 4 7 2" xfId="28604"/>
    <cellStyle name="Note 5 2 4 8" xfId="21206"/>
    <cellStyle name="Note 5 2 4 8 2" xfId="30886"/>
    <cellStyle name="Note 5 2 4 9" xfId="25648"/>
    <cellStyle name="Note 5 2 5" xfId="16090"/>
    <cellStyle name="Note 5 2 5 2" xfId="17438"/>
    <cellStyle name="Note 5 2 5 2 2" xfId="22998"/>
    <cellStyle name="Note 5 2 5 2 2 2" xfId="32678"/>
    <cellStyle name="Note 5 2 5 2 3" xfId="19362"/>
    <cellStyle name="Note 5 2 5 2 3 2" xfId="29042"/>
    <cellStyle name="Note 5 2 5 2 4" xfId="24815"/>
    <cellStyle name="Note 5 2 5 2 4 2" xfId="34495"/>
    <cellStyle name="Note 5 2 5 2 5" xfId="26920"/>
    <cellStyle name="Note 5 2 5 2 6" xfId="25260"/>
    <cellStyle name="Note 5 2 5 3" xfId="18119"/>
    <cellStyle name="Note 5 2 5 3 2" xfId="23679"/>
    <cellStyle name="Note 5 2 5 3 2 2" xfId="33359"/>
    <cellStyle name="Note 5 2 5 3 3" xfId="24071"/>
    <cellStyle name="Note 5 2 5 3 3 2" xfId="33751"/>
    <cellStyle name="Note 5 2 5 3 4" xfId="21579"/>
    <cellStyle name="Note 5 2 5 3 4 2" xfId="31259"/>
    <cellStyle name="Note 5 2 5 3 5" xfId="27803"/>
    <cellStyle name="Note 5 2 5 4" xfId="22174"/>
    <cellStyle name="Note 5 2 5 4 2" xfId="31854"/>
    <cellStyle name="Note 5 2 5 5" xfId="20855"/>
    <cellStyle name="Note 5 2 5 5 2" xfId="30535"/>
    <cellStyle name="Note 5 2 5 6" xfId="20905"/>
    <cellStyle name="Note 5 2 5 6 2" xfId="30585"/>
    <cellStyle name="Note 5 2 5 7" xfId="25822"/>
    <cellStyle name="Note 5 2 6" xfId="16434"/>
    <cellStyle name="Note 5 2 6 2" xfId="16948"/>
    <cellStyle name="Note 5 2 6 2 2" xfId="22501"/>
    <cellStyle name="Note 5 2 6 2 2 2" xfId="32181"/>
    <cellStyle name="Note 5 2 6 2 3" xfId="21510"/>
    <cellStyle name="Note 5 2 6 2 3 2" xfId="31190"/>
    <cellStyle name="Note 5 2 6 2 4" xfId="19238"/>
    <cellStyle name="Note 5 2 6 2 4 2" xfId="28918"/>
    <cellStyle name="Note 5 2 6 2 5" xfId="26483"/>
    <cellStyle name="Note 5 2 6 2 6" xfId="25983"/>
    <cellStyle name="Note 5 2 6 3" xfId="17883"/>
    <cellStyle name="Note 5 2 6 3 2" xfId="23443"/>
    <cellStyle name="Note 5 2 6 3 2 2" xfId="33123"/>
    <cellStyle name="Note 5 2 6 3 3" xfId="19295"/>
    <cellStyle name="Note 5 2 6 3 3 2" xfId="28975"/>
    <cellStyle name="Note 5 2 6 3 4" xfId="24155"/>
    <cellStyle name="Note 5 2 6 3 4 2" xfId="33835"/>
    <cellStyle name="Note 5 2 6 3 5" xfId="27567"/>
    <cellStyle name="Note 5 2 6 4" xfId="21938"/>
    <cellStyle name="Note 5 2 6 4 2" xfId="31618"/>
    <cellStyle name="Note 5 2 6 5" xfId="21549"/>
    <cellStyle name="Note 5 2 6 5 2" xfId="31229"/>
    <cellStyle name="Note 5 2 6 6" xfId="21179"/>
    <cellStyle name="Note 5 2 6 6 2" xfId="30859"/>
    <cellStyle name="Note 5 2 6 7" xfId="26060"/>
    <cellStyle name="Note 5 2 7" xfId="17199"/>
    <cellStyle name="Note 5 2 7 2" xfId="22752"/>
    <cellStyle name="Note 5 2 7 2 2" xfId="32432"/>
    <cellStyle name="Note 5 2 7 3" xfId="20836"/>
    <cellStyle name="Note 5 2 7 3 2" xfId="30516"/>
    <cellStyle name="Note 5 2 7 4" xfId="20452"/>
    <cellStyle name="Note 5 2 7 4 2" xfId="30132"/>
    <cellStyle name="Note 5 2 7 5" xfId="26716"/>
    <cellStyle name="Note 5 2 7 6" xfId="27188"/>
    <cellStyle name="Note 5 2 8" xfId="17100"/>
    <cellStyle name="Note 5 2 8 2" xfId="22653"/>
    <cellStyle name="Note 5 2 8 2 2" xfId="32333"/>
    <cellStyle name="Note 5 2 8 3" xfId="21383"/>
    <cellStyle name="Note 5 2 8 3 2" xfId="31063"/>
    <cellStyle name="Note 5 2 8 4" xfId="18767"/>
    <cellStyle name="Note 5 2 8 4 2" xfId="28447"/>
    <cellStyle name="Note 5 2 8 5" xfId="26252"/>
    <cellStyle name="Note 5 2 9" xfId="21659"/>
    <cellStyle name="Note 5 2 9 2" xfId="31339"/>
    <cellStyle name="Note 5 3" xfId="16006"/>
    <cellStyle name="Note 5 3 10" xfId="26237"/>
    <cellStyle name="Note 5 3 2" xfId="16278"/>
    <cellStyle name="Note 5 3 2 2" xfId="16749"/>
    <cellStyle name="Note 5 3 2 2 2" xfId="17619"/>
    <cellStyle name="Note 5 3 2 2 2 2" xfId="23179"/>
    <cellStyle name="Note 5 3 2 2 2 2 2" xfId="32859"/>
    <cellStyle name="Note 5 3 2 2 2 3" xfId="20512"/>
    <cellStyle name="Note 5 3 2 2 2 3 2" xfId="30192"/>
    <cellStyle name="Note 5 3 2 2 2 4" xfId="20335"/>
    <cellStyle name="Note 5 3 2 2 2 4 2" xfId="30015"/>
    <cellStyle name="Note 5 3 2 2 2 5" xfId="27101"/>
    <cellStyle name="Note 5 3 2 2 2 6" xfId="27303"/>
    <cellStyle name="Note 5 3 2 2 3" xfId="18300"/>
    <cellStyle name="Note 5 3 2 2 3 2" xfId="23860"/>
    <cellStyle name="Note 5 3 2 2 3 2 2" xfId="33540"/>
    <cellStyle name="Note 5 3 2 2 3 3" xfId="24560"/>
    <cellStyle name="Note 5 3 2 2 3 3 2" xfId="34240"/>
    <cellStyle name="Note 5 3 2 2 3 4" xfId="24839"/>
    <cellStyle name="Note 5 3 2 2 3 4 2" xfId="34519"/>
    <cellStyle name="Note 5 3 2 2 3 5" xfId="27984"/>
    <cellStyle name="Note 5 3 2 2 4" xfId="22355"/>
    <cellStyle name="Note 5 3 2 2 4 2" xfId="32035"/>
    <cellStyle name="Note 5 3 2 2 5" xfId="19834"/>
    <cellStyle name="Note 5 3 2 2 5 2" xfId="29514"/>
    <cellStyle name="Note 5 3 2 2 6" xfId="24782"/>
    <cellStyle name="Note 5 3 2 2 6 2" xfId="34462"/>
    <cellStyle name="Note 5 3 2 2 7" xfId="26245"/>
    <cellStyle name="Note 5 3 2 3" xfId="16615"/>
    <cellStyle name="Note 5 3 2 3 2" xfId="17383"/>
    <cellStyle name="Note 5 3 2 3 2 2" xfId="22943"/>
    <cellStyle name="Note 5 3 2 3 2 2 2" xfId="32623"/>
    <cellStyle name="Note 5 3 2 3 2 3" xfId="20947"/>
    <cellStyle name="Note 5 3 2 3 2 3 2" xfId="30627"/>
    <cellStyle name="Note 5 3 2 3 2 4" xfId="21182"/>
    <cellStyle name="Note 5 3 2 3 2 4 2" xfId="30862"/>
    <cellStyle name="Note 5 3 2 3 2 5" xfId="26865"/>
    <cellStyle name="Note 5 3 2 3 2 6" xfId="25249"/>
    <cellStyle name="Note 5 3 2 3 3" xfId="18064"/>
    <cellStyle name="Note 5 3 2 3 3 2" xfId="23624"/>
    <cellStyle name="Note 5 3 2 3 3 2 2" xfId="33304"/>
    <cellStyle name="Note 5 3 2 3 3 3" xfId="21511"/>
    <cellStyle name="Note 5 3 2 3 3 3 2" xfId="31191"/>
    <cellStyle name="Note 5 3 2 3 3 4" xfId="20966"/>
    <cellStyle name="Note 5 3 2 3 3 4 2" xfId="30646"/>
    <cellStyle name="Note 5 3 2 3 3 5" xfId="27748"/>
    <cellStyle name="Note 5 3 2 3 4" xfId="22119"/>
    <cellStyle name="Note 5 3 2 3 4 2" xfId="31799"/>
    <cellStyle name="Note 5 3 2 3 5" xfId="20989"/>
    <cellStyle name="Note 5 3 2 3 5 2" xfId="30669"/>
    <cellStyle name="Note 5 3 2 3 6" xfId="19774"/>
    <cellStyle name="Note 5 3 2 3 6 2" xfId="29454"/>
    <cellStyle name="Note 5 3 2 3 7" xfId="26135"/>
    <cellStyle name="Note 5 3 2 4" xfId="17268"/>
    <cellStyle name="Note 5 3 2 4 2" xfId="22825"/>
    <cellStyle name="Note 5 3 2 4 2 2" xfId="32505"/>
    <cellStyle name="Note 5 3 2 4 3" xfId="19603"/>
    <cellStyle name="Note 5 3 2 4 3 2" xfId="29283"/>
    <cellStyle name="Note 5 3 2 4 4" xfId="19649"/>
    <cellStyle name="Note 5 3 2 4 4 2" xfId="29329"/>
    <cellStyle name="Note 5 3 2 4 5" xfId="26768"/>
    <cellStyle name="Note 5 3 2 4 6" xfId="26323"/>
    <cellStyle name="Note 5 3 2 5" xfId="17794"/>
    <cellStyle name="Note 5 3 2 5 2" xfId="23354"/>
    <cellStyle name="Note 5 3 2 5 2 2" xfId="33034"/>
    <cellStyle name="Note 5 3 2 5 3" xfId="20598"/>
    <cellStyle name="Note 5 3 2 5 3 2" xfId="30278"/>
    <cellStyle name="Note 5 3 2 5 4" xfId="18983"/>
    <cellStyle name="Note 5 3 2 5 4 2" xfId="28663"/>
    <cellStyle name="Note 5 3 2 5 5" xfId="27478"/>
    <cellStyle name="Note 5 3 2 6" xfId="21849"/>
    <cellStyle name="Note 5 3 2 6 2" xfId="31529"/>
    <cellStyle name="Note 5 3 2 7" xfId="19845"/>
    <cellStyle name="Note 5 3 2 7 2" xfId="29525"/>
    <cellStyle name="Note 5 3 2 8" xfId="19905"/>
    <cellStyle name="Note 5 3 2 8 2" xfId="29585"/>
    <cellStyle name="Note 5 3 2 9" xfId="25587"/>
    <cellStyle name="Note 5 3 3" xfId="16170"/>
    <cellStyle name="Note 5 3 3 2" xfId="17511"/>
    <cellStyle name="Note 5 3 3 2 2" xfId="23071"/>
    <cellStyle name="Note 5 3 3 2 2 2" xfId="32751"/>
    <cellStyle name="Note 5 3 3 2 3" xfId="19188"/>
    <cellStyle name="Note 5 3 3 2 3 2" xfId="28868"/>
    <cellStyle name="Note 5 3 3 2 4" xfId="20829"/>
    <cellStyle name="Note 5 3 3 2 4 2" xfId="30509"/>
    <cellStyle name="Note 5 3 3 2 5" xfId="26993"/>
    <cellStyle name="Note 5 3 3 2 6" xfId="25219"/>
    <cellStyle name="Note 5 3 3 3" xfId="18192"/>
    <cellStyle name="Note 5 3 3 3 2" xfId="23752"/>
    <cellStyle name="Note 5 3 3 3 2 2" xfId="33432"/>
    <cellStyle name="Note 5 3 3 3 3" xfId="24552"/>
    <cellStyle name="Note 5 3 3 3 3 2" xfId="34232"/>
    <cellStyle name="Note 5 3 3 3 4" xfId="18672"/>
    <cellStyle name="Note 5 3 3 3 4 2" xfId="28352"/>
    <cellStyle name="Note 5 3 3 3 5" xfId="27876"/>
    <cellStyle name="Note 5 3 3 4" xfId="22247"/>
    <cellStyle name="Note 5 3 3 4 2" xfId="31927"/>
    <cellStyle name="Note 5 3 3 5" xfId="24312"/>
    <cellStyle name="Note 5 3 3 5 2" xfId="33992"/>
    <cellStyle name="Note 5 3 3 6" xfId="19195"/>
    <cellStyle name="Note 5 3 3 6 2" xfId="28875"/>
    <cellStyle name="Note 5 3 3 7" xfId="25713"/>
    <cellStyle name="Note 5 3 4" xfId="16507"/>
    <cellStyle name="Note 5 3 4 2" xfId="16884"/>
    <cellStyle name="Note 5 3 4 2 2" xfId="22437"/>
    <cellStyle name="Note 5 3 4 2 2 2" xfId="32117"/>
    <cellStyle name="Note 5 3 4 2 3" xfId="20952"/>
    <cellStyle name="Note 5 3 4 2 3 2" xfId="30632"/>
    <cellStyle name="Note 5 3 4 2 4" xfId="18348"/>
    <cellStyle name="Note 5 3 4 2 4 2" xfId="28028"/>
    <cellStyle name="Note 5 3 4 2 5" xfId="26419"/>
    <cellStyle name="Note 5 3 4 2 6" xfId="25996"/>
    <cellStyle name="Note 5 3 4 3" xfId="17956"/>
    <cellStyle name="Note 5 3 4 3 2" xfId="23516"/>
    <cellStyle name="Note 5 3 4 3 2 2" xfId="33196"/>
    <cellStyle name="Note 5 3 4 3 3" xfId="20832"/>
    <cellStyle name="Note 5 3 4 3 3 2" xfId="30512"/>
    <cellStyle name="Note 5 3 4 3 4" xfId="24663"/>
    <cellStyle name="Note 5 3 4 3 4 2" xfId="34343"/>
    <cellStyle name="Note 5 3 4 3 5" xfId="27640"/>
    <cellStyle name="Note 5 3 4 4" xfId="22011"/>
    <cellStyle name="Note 5 3 4 4 2" xfId="31691"/>
    <cellStyle name="Note 5 3 4 5" xfId="21380"/>
    <cellStyle name="Note 5 3 4 5 2" xfId="31060"/>
    <cellStyle name="Note 5 3 4 6" xfId="19414"/>
    <cellStyle name="Note 5 3 4 6 2" xfId="29094"/>
    <cellStyle name="Note 5 3 4 7" xfId="25709"/>
    <cellStyle name="Note 5 3 5" xfId="17132"/>
    <cellStyle name="Note 5 3 5 2" xfId="22685"/>
    <cellStyle name="Note 5 3 5 2 2" xfId="32365"/>
    <cellStyle name="Note 5 3 5 3" xfId="19391"/>
    <cellStyle name="Note 5 3 5 3 2" xfId="29071"/>
    <cellStyle name="Note 5 3 5 4" xfId="19271"/>
    <cellStyle name="Note 5 3 5 4 2" xfId="28951"/>
    <cellStyle name="Note 5 3 5 5" xfId="26658"/>
    <cellStyle name="Note 5 3 5 6" xfId="26296"/>
    <cellStyle name="Note 5 3 6" xfId="17686"/>
    <cellStyle name="Note 5 3 6 2" xfId="23246"/>
    <cellStyle name="Note 5 3 6 2 2" xfId="32926"/>
    <cellStyle name="Note 5 3 6 3" xfId="20721"/>
    <cellStyle name="Note 5 3 6 3 2" xfId="30401"/>
    <cellStyle name="Note 5 3 6 4" xfId="19736"/>
    <cellStyle name="Note 5 3 6 4 2" xfId="29416"/>
    <cellStyle name="Note 5 3 6 5" xfId="27370"/>
    <cellStyle name="Note 5 3 7" xfId="21737"/>
    <cellStyle name="Note 5 3 7 2" xfId="31417"/>
    <cellStyle name="Note 5 3 8" xfId="19313"/>
    <cellStyle name="Note 5 3 8 2" xfId="28993"/>
    <cellStyle name="Note 5 3 9" xfId="18967"/>
    <cellStyle name="Note 5 3 9 2" xfId="28647"/>
    <cellStyle name="Note 5 4" xfId="16201"/>
    <cellStyle name="Note 5 4 2" xfId="16702"/>
    <cellStyle name="Note 5 4 2 2" xfId="17542"/>
    <cellStyle name="Note 5 4 2 2 2" xfId="23102"/>
    <cellStyle name="Note 5 4 2 2 2 2" xfId="32782"/>
    <cellStyle name="Note 5 4 2 2 3" xfId="20287"/>
    <cellStyle name="Note 5 4 2 2 3 2" xfId="29967"/>
    <cellStyle name="Note 5 4 2 2 4" xfId="18884"/>
    <cellStyle name="Note 5 4 2 2 4 2" xfId="28564"/>
    <cellStyle name="Note 5 4 2 2 5" xfId="27024"/>
    <cellStyle name="Note 5 4 2 2 6" xfId="27226"/>
    <cellStyle name="Note 5 4 2 3" xfId="18223"/>
    <cellStyle name="Note 5 4 2 3 2" xfId="23783"/>
    <cellStyle name="Note 5 4 2 3 2 2" xfId="33463"/>
    <cellStyle name="Note 5 4 2 3 3" xfId="23921"/>
    <cellStyle name="Note 5 4 2 3 3 2" xfId="33601"/>
    <cellStyle name="Note 5 4 2 3 4" xfId="24961"/>
    <cellStyle name="Note 5 4 2 3 4 2" xfId="34641"/>
    <cellStyle name="Note 5 4 2 3 5" xfId="27907"/>
    <cellStyle name="Note 5 4 2 4" xfId="22278"/>
    <cellStyle name="Note 5 4 2 4 2" xfId="31958"/>
    <cellStyle name="Note 5 4 2 5" xfId="19530"/>
    <cellStyle name="Note 5 4 2 5 2" xfId="29210"/>
    <cellStyle name="Note 5 4 2 6" xfId="19479"/>
    <cellStyle name="Note 5 4 2 6 2" xfId="29159"/>
    <cellStyle name="Note 5 4 2 7" xfId="25608"/>
    <cellStyle name="Note 5 4 3" xfId="16538"/>
    <cellStyle name="Note 5 4 3 2" xfId="16936"/>
    <cellStyle name="Note 5 4 3 2 2" xfId="22489"/>
    <cellStyle name="Note 5 4 3 2 2 2" xfId="32169"/>
    <cellStyle name="Note 5 4 3 2 3" xfId="21231"/>
    <cellStyle name="Note 5 4 3 2 3 2" xfId="30911"/>
    <cellStyle name="Note 5 4 3 2 4" xfId="18488"/>
    <cellStyle name="Note 5 4 3 2 4 2" xfId="28168"/>
    <cellStyle name="Note 5 4 3 2 5" xfId="26471"/>
    <cellStyle name="Note 5 4 3 2 6" xfId="25776"/>
    <cellStyle name="Note 5 4 3 3" xfId="17987"/>
    <cellStyle name="Note 5 4 3 3 2" xfId="23547"/>
    <cellStyle name="Note 5 4 3 3 2 2" xfId="33227"/>
    <cellStyle name="Note 5 4 3 3 3" xfId="18490"/>
    <cellStyle name="Note 5 4 3 3 3 2" xfId="28170"/>
    <cellStyle name="Note 5 4 3 3 4" xfId="19056"/>
    <cellStyle name="Note 5 4 3 3 4 2" xfId="28736"/>
    <cellStyle name="Note 5 4 3 3 5" xfId="27671"/>
    <cellStyle name="Note 5 4 3 4" xfId="22042"/>
    <cellStyle name="Note 5 4 3 4 2" xfId="31722"/>
    <cellStyle name="Note 5 4 3 5" xfId="24410"/>
    <cellStyle name="Note 5 4 3 5 2" xfId="34090"/>
    <cellStyle name="Note 5 4 3 6" xfId="18633"/>
    <cellStyle name="Note 5 4 3 6 2" xfId="28313"/>
    <cellStyle name="Note 5 4 3 7" xfId="25629"/>
    <cellStyle name="Note 5 4 4" xfId="17057"/>
    <cellStyle name="Note 5 4 4 2" xfId="22610"/>
    <cellStyle name="Note 5 4 4 2 2" xfId="32290"/>
    <cellStyle name="Note 5 4 4 3" xfId="18982"/>
    <cellStyle name="Note 5 4 4 3 2" xfId="28662"/>
    <cellStyle name="Note 5 4 4 4" xfId="19008"/>
    <cellStyle name="Note 5 4 4 4 2" xfId="28688"/>
    <cellStyle name="Note 5 4 4 5" xfId="26591"/>
    <cellStyle name="Note 5 4 4 6" xfId="25156"/>
    <cellStyle name="Note 5 4 5" xfId="17717"/>
    <cellStyle name="Note 5 4 5 2" xfId="23277"/>
    <cellStyle name="Note 5 4 5 2 2" xfId="32957"/>
    <cellStyle name="Note 5 4 5 3" xfId="23926"/>
    <cellStyle name="Note 5 4 5 3 2" xfId="33606"/>
    <cellStyle name="Note 5 4 5 4" xfId="19908"/>
    <cellStyle name="Note 5 4 5 4 2" xfId="29588"/>
    <cellStyle name="Note 5 4 5 5" xfId="27401"/>
    <cellStyle name="Note 5 4 6" xfId="21768"/>
    <cellStyle name="Note 5 4 6 2" xfId="31448"/>
    <cellStyle name="Note 5 4 7" xfId="24065"/>
    <cellStyle name="Note 5 4 7 2" xfId="33745"/>
    <cellStyle name="Note 5 4 8" xfId="19872"/>
    <cellStyle name="Note 5 4 8 2" xfId="29552"/>
    <cellStyle name="Note 5 4 9" xfId="25583"/>
    <cellStyle name="Note 5 5" xfId="16400"/>
    <cellStyle name="Note 5 5 2" xfId="16913"/>
    <cellStyle name="Note 5 5 2 2" xfId="22466"/>
    <cellStyle name="Note 5 5 2 2 2" xfId="32146"/>
    <cellStyle name="Note 5 5 2 3" xfId="19393"/>
    <cellStyle name="Note 5 5 2 3 2" xfId="29073"/>
    <cellStyle name="Note 5 5 2 4" xfId="19585"/>
    <cellStyle name="Note 5 5 2 4 2" xfId="29265"/>
    <cellStyle name="Note 5 5 2 5" xfId="26448"/>
    <cellStyle name="Note 5 5 2 6" xfId="25513"/>
    <cellStyle name="Note 5 5 3" xfId="17849"/>
    <cellStyle name="Note 5 5 3 2" xfId="23409"/>
    <cellStyle name="Note 5 5 3 2 2" xfId="33089"/>
    <cellStyle name="Note 5 5 3 3" xfId="21349"/>
    <cellStyle name="Note 5 5 3 3 2" xfId="31029"/>
    <cellStyle name="Note 5 5 3 4" xfId="20715"/>
    <cellStyle name="Note 5 5 3 4 2" xfId="30395"/>
    <cellStyle name="Note 5 5 3 5" xfId="27533"/>
    <cellStyle name="Note 5 5 4" xfId="21904"/>
    <cellStyle name="Note 5 5 4 2" xfId="31584"/>
    <cellStyle name="Note 5 5 5" xfId="19182"/>
    <cellStyle name="Note 5 5 5 2" xfId="28862"/>
    <cellStyle name="Note 5 5 6" xfId="21205"/>
    <cellStyle name="Note 5 5 6 2" xfId="30885"/>
    <cellStyle name="Note 5 5 7" xfId="25188"/>
    <cellStyle name="Note 5 6" xfId="20058"/>
    <cellStyle name="Note 5 6 2" xfId="29738"/>
    <cellStyle name="Note 6" xfId="1310"/>
    <cellStyle name="Note 6 2" xfId="15968"/>
    <cellStyle name="Note 6 2 10" xfId="21166"/>
    <cellStyle name="Note 6 2 10 2" xfId="30846"/>
    <cellStyle name="Note 6 2 11" xfId="19599"/>
    <cellStyle name="Note 6 2 11 2" xfId="29279"/>
    <cellStyle name="Note 6 2 12" xfId="25438"/>
    <cellStyle name="Note 6 2 2" xfId="16060"/>
    <cellStyle name="Note 6 2 2 10" xfId="25660"/>
    <cellStyle name="Note 6 2 2 2" xfId="16306"/>
    <cellStyle name="Note 6 2 2 2 2" xfId="16777"/>
    <cellStyle name="Note 6 2 2 2 2 2" xfId="17647"/>
    <cellStyle name="Note 6 2 2 2 2 2 2" xfId="23207"/>
    <cellStyle name="Note 6 2 2 2 2 2 2 2" xfId="32887"/>
    <cellStyle name="Note 6 2 2 2 2 2 3" xfId="19608"/>
    <cellStyle name="Note 6 2 2 2 2 2 3 2" xfId="29288"/>
    <cellStyle name="Note 6 2 2 2 2 2 4" xfId="20321"/>
    <cellStyle name="Note 6 2 2 2 2 2 4 2" xfId="30001"/>
    <cellStyle name="Note 6 2 2 2 2 2 5" xfId="27129"/>
    <cellStyle name="Note 6 2 2 2 2 2 6" xfId="27331"/>
    <cellStyle name="Note 6 2 2 2 2 3" xfId="18328"/>
    <cellStyle name="Note 6 2 2 2 2 3 2" xfId="23888"/>
    <cellStyle name="Note 6 2 2 2 2 3 2 2" xfId="33568"/>
    <cellStyle name="Note 6 2 2 2 2 3 3" xfId="24588"/>
    <cellStyle name="Note 6 2 2 2 2 3 3 2" xfId="34268"/>
    <cellStyle name="Note 6 2 2 2 2 3 4" xfId="24820"/>
    <cellStyle name="Note 6 2 2 2 2 3 4 2" xfId="34500"/>
    <cellStyle name="Note 6 2 2 2 2 3 5" xfId="28012"/>
    <cellStyle name="Note 6 2 2 2 2 4" xfId="22383"/>
    <cellStyle name="Note 6 2 2 2 2 4 2" xfId="32063"/>
    <cellStyle name="Note 6 2 2 2 2 5" xfId="21485"/>
    <cellStyle name="Note 6 2 2 2 2 5 2" xfId="31165"/>
    <cellStyle name="Note 6 2 2 2 2 6" xfId="20872"/>
    <cellStyle name="Note 6 2 2 2 2 6 2" xfId="30552"/>
    <cellStyle name="Note 6 2 2 2 2 7" xfId="25505"/>
    <cellStyle name="Note 6 2 2 2 3" xfId="16643"/>
    <cellStyle name="Note 6 2 2 2 3 2" xfId="17411"/>
    <cellStyle name="Note 6 2 2 2 3 2 2" xfId="22971"/>
    <cellStyle name="Note 6 2 2 2 3 2 2 2" xfId="32651"/>
    <cellStyle name="Note 6 2 2 2 3 2 3" xfId="18391"/>
    <cellStyle name="Note 6 2 2 2 3 2 3 2" xfId="28071"/>
    <cellStyle name="Note 6 2 2 2 3 2 4" xfId="21192"/>
    <cellStyle name="Note 6 2 2 2 3 2 4 2" xfId="30872"/>
    <cellStyle name="Note 6 2 2 2 3 2 5" xfId="26893"/>
    <cellStyle name="Note 6 2 2 2 3 2 6" xfId="25218"/>
    <cellStyle name="Note 6 2 2 2 3 3" xfId="18092"/>
    <cellStyle name="Note 6 2 2 2 3 3 2" xfId="23652"/>
    <cellStyle name="Note 6 2 2 2 3 3 2 2" xfId="33332"/>
    <cellStyle name="Note 6 2 2 2 3 3 3" xfId="21244"/>
    <cellStyle name="Note 6 2 2 2 3 3 3 2" xfId="30924"/>
    <cellStyle name="Note 6 2 2 2 3 3 4" xfId="18664"/>
    <cellStyle name="Note 6 2 2 2 3 3 4 2" xfId="28344"/>
    <cellStyle name="Note 6 2 2 2 3 3 5" xfId="27776"/>
    <cellStyle name="Note 6 2 2 2 3 4" xfId="22147"/>
    <cellStyle name="Note 6 2 2 2 3 4 2" xfId="31827"/>
    <cellStyle name="Note 6 2 2 2 3 5" xfId="19826"/>
    <cellStyle name="Note 6 2 2 2 3 5 2" xfId="29506"/>
    <cellStyle name="Note 6 2 2 2 3 6" xfId="18988"/>
    <cellStyle name="Note 6 2 2 2 3 6 2" xfId="28668"/>
    <cellStyle name="Note 6 2 2 2 3 7" xfId="26027"/>
    <cellStyle name="Note 6 2 2 2 4" xfId="16870"/>
    <cellStyle name="Note 6 2 2 2 4 2" xfId="22423"/>
    <cellStyle name="Note 6 2 2 2 4 2 2" xfId="32103"/>
    <cellStyle name="Note 6 2 2 2 4 3" xfId="20911"/>
    <cellStyle name="Note 6 2 2 2 4 3 2" xfId="30591"/>
    <cellStyle name="Note 6 2 2 2 4 4" xfId="21567"/>
    <cellStyle name="Note 6 2 2 2 4 4 2" xfId="31247"/>
    <cellStyle name="Note 6 2 2 2 4 5" xfId="26405"/>
    <cellStyle name="Note 6 2 2 2 4 6" xfId="25875"/>
    <cellStyle name="Note 6 2 2 2 5" xfId="17822"/>
    <cellStyle name="Note 6 2 2 2 5 2" xfId="23382"/>
    <cellStyle name="Note 6 2 2 2 5 2 2" xfId="33062"/>
    <cellStyle name="Note 6 2 2 2 5 3" xfId="18491"/>
    <cellStyle name="Note 6 2 2 2 5 3 2" xfId="28171"/>
    <cellStyle name="Note 6 2 2 2 5 4" xfId="19832"/>
    <cellStyle name="Note 6 2 2 2 5 4 2" xfId="29512"/>
    <cellStyle name="Note 6 2 2 2 5 5" xfId="27506"/>
    <cellStyle name="Note 6 2 2 2 6" xfId="21877"/>
    <cellStyle name="Note 6 2 2 2 6 2" xfId="31557"/>
    <cellStyle name="Note 6 2 2 2 7" xfId="18827"/>
    <cellStyle name="Note 6 2 2 2 7 2" xfId="28507"/>
    <cellStyle name="Note 6 2 2 2 8" xfId="18459"/>
    <cellStyle name="Note 6 2 2 2 8 2" xfId="28139"/>
    <cellStyle name="Note 6 2 2 2 9" xfId="25990"/>
    <cellStyle name="Note 6 2 2 3" xfId="16249"/>
    <cellStyle name="Note 6 2 2 3 2" xfId="17590"/>
    <cellStyle name="Note 6 2 2 3 2 2" xfId="23150"/>
    <cellStyle name="Note 6 2 2 3 2 2 2" xfId="32830"/>
    <cellStyle name="Note 6 2 2 3 2 3" xfId="20657"/>
    <cellStyle name="Note 6 2 2 3 2 3 2" xfId="30337"/>
    <cellStyle name="Note 6 2 2 3 2 4" xfId="20896"/>
    <cellStyle name="Note 6 2 2 3 2 4 2" xfId="30576"/>
    <cellStyle name="Note 6 2 2 3 2 5" xfId="27072"/>
    <cellStyle name="Note 6 2 2 3 2 6" xfId="27274"/>
    <cellStyle name="Note 6 2 2 3 3" xfId="18271"/>
    <cellStyle name="Note 6 2 2 3 3 2" xfId="23831"/>
    <cellStyle name="Note 6 2 2 3 3 2 2" xfId="33511"/>
    <cellStyle name="Note 6 2 2 3 3 3" xfId="20861"/>
    <cellStyle name="Note 6 2 2 3 3 3 2" xfId="30541"/>
    <cellStyle name="Note 6 2 2 3 3 4" xfId="24821"/>
    <cellStyle name="Note 6 2 2 3 3 4 2" xfId="34501"/>
    <cellStyle name="Note 6 2 2 3 3 5" xfId="27955"/>
    <cellStyle name="Note 6 2 2 3 4" xfId="22326"/>
    <cellStyle name="Note 6 2 2 3 4 2" xfId="32006"/>
    <cellStyle name="Note 6 2 2 3 5" xfId="23999"/>
    <cellStyle name="Note 6 2 2 3 5 2" xfId="33679"/>
    <cellStyle name="Note 6 2 2 3 6" xfId="21222"/>
    <cellStyle name="Note 6 2 2 3 6 2" xfId="30902"/>
    <cellStyle name="Note 6 2 2 3 7" xfId="25581"/>
    <cellStyle name="Note 6 2 2 4" xfId="16586"/>
    <cellStyle name="Note 6 2 2 4 2" xfId="17354"/>
    <cellStyle name="Note 6 2 2 4 2 2" xfId="22914"/>
    <cellStyle name="Note 6 2 2 4 2 2 2" xfId="32594"/>
    <cellStyle name="Note 6 2 2 4 2 3" xfId="18407"/>
    <cellStyle name="Note 6 2 2 4 2 3 2" xfId="28087"/>
    <cellStyle name="Note 6 2 2 4 2 4" xfId="19666"/>
    <cellStyle name="Note 6 2 2 4 2 4 2" xfId="29346"/>
    <cellStyle name="Note 6 2 2 4 2 5" xfId="26836"/>
    <cellStyle name="Note 6 2 2 4 2 6" xfId="25106"/>
    <cellStyle name="Note 6 2 2 4 3" xfId="18035"/>
    <cellStyle name="Note 6 2 2 4 3 2" xfId="23595"/>
    <cellStyle name="Note 6 2 2 4 3 2 2" xfId="33275"/>
    <cellStyle name="Note 6 2 2 4 3 3" xfId="18772"/>
    <cellStyle name="Note 6 2 2 4 3 3 2" xfId="28452"/>
    <cellStyle name="Note 6 2 2 4 3 4" xfId="18990"/>
    <cellStyle name="Note 6 2 2 4 3 4 2" xfId="28670"/>
    <cellStyle name="Note 6 2 2 4 3 5" xfId="27719"/>
    <cellStyle name="Note 6 2 2 4 4" xfId="22090"/>
    <cellStyle name="Note 6 2 2 4 4 2" xfId="31770"/>
    <cellStyle name="Note 6 2 2 4 5" xfId="18430"/>
    <cellStyle name="Note 6 2 2 4 5 2" xfId="28110"/>
    <cellStyle name="Note 6 2 2 4 6" xfId="19693"/>
    <cellStyle name="Note 6 2 2 4 6 2" xfId="29373"/>
    <cellStyle name="Note 6 2 2 4 7" xfId="25479"/>
    <cellStyle name="Note 6 2 2 5" xfId="17290"/>
    <cellStyle name="Note 6 2 2 5 2" xfId="22850"/>
    <cellStyle name="Note 6 2 2 5 2 2" xfId="32530"/>
    <cellStyle name="Note 6 2 2 5 3" xfId="20643"/>
    <cellStyle name="Note 6 2 2 5 3 2" xfId="30323"/>
    <cellStyle name="Note 6 2 2 5 4" xfId="24540"/>
    <cellStyle name="Note 6 2 2 5 4 2" xfId="34220"/>
    <cellStyle name="Note 6 2 2 5 5" xfId="26783"/>
    <cellStyle name="Note 6 2 2 5 6" xfId="26299"/>
    <cellStyle name="Note 6 2 2 6" xfId="17765"/>
    <cellStyle name="Note 6 2 2 6 2" xfId="23325"/>
    <cellStyle name="Note 6 2 2 6 2 2" xfId="33005"/>
    <cellStyle name="Note 6 2 2 6 3" xfId="20240"/>
    <cellStyle name="Note 6 2 2 6 3 2" xfId="29920"/>
    <cellStyle name="Note 6 2 2 6 4" xfId="19339"/>
    <cellStyle name="Note 6 2 2 6 4 2" xfId="29019"/>
    <cellStyle name="Note 6 2 2 6 5" xfId="27449"/>
    <cellStyle name="Note 6 2 2 7" xfId="21818"/>
    <cellStyle name="Note 6 2 2 7 2" xfId="31498"/>
    <cellStyle name="Note 6 2 2 8" xfId="21362"/>
    <cellStyle name="Note 6 2 2 8 2" xfId="31042"/>
    <cellStyle name="Note 6 2 2 9" xfId="24950"/>
    <cellStyle name="Note 6 2 2 9 2" xfId="34630"/>
    <cellStyle name="Note 6 2 3" xfId="16212"/>
    <cellStyle name="Note 6 2 3 2" xfId="16711"/>
    <cellStyle name="Note 6 2 3 2 2" xfId="17553"/>
    <cellStyle name="Note 6 2 3 2 2 2" xfId="23113"/>
    <cellStyle name="Note 6 2 3 2 2 2 2" xfId="32793"/>
    <cellStyle name="Note 6 2 3 2 2 3" xfId="19838"/>
    <cellStyle name="Note 6 2 3 2 2 3 2" xfId="29518"/>
    <cellStyle name="Note 6 2 3 2 2 4" xfId="19280"/>
    <cellStyle name="Note 6 2 3 2 2 4 2" xfId="28960"/>
    <cellStyle name="Note 6 2 3 2 2 5" xfId="27035"/>
    <cellStyle name="Note 6 2 3 2 2 6" xfId="27237"/>
    <cellStyle name="Note 6 2 3 2 3" xfId="18234"/>
    <cellStyle name="Note 6 2 3 2 3 2" xfId="23794"/>
    <cellStyle name="Note 6 2 3 2 3 2 2" xfId="33474"/>
    <cellStyle name="Note 6 2 3 2 3 3" xfId="24508"/>
    <cellStyle name="Note 6 2 3 2 3 3 2" xfId="34188"/>
    <cellStyle name="Note 6 2 3 2 3 4" xfId="21400"/>
    <cellStyle name="Note 6 2 3 2 3 4 2" xfId="31080"/>
    <cellStyle name="Note 6 2 3 2 3 5" xfId="27918"/>
    <cellStyle name="Note 6 2 3 2 4" xfId="22289"/>
    <cellStyle name="Note 6 2 3 2 4 2" xfId="31969"/>
    <cellStyle name="Note 6 2 3 2 5" xfId="18594"/>
    <cellStyle name="Note 6 2 3 2 5 2" xfId="28274"/>
    <cellStyle name="Note 6 2 3 2 6" xfId="20205"/>
    <cellStyle name="Note 6 2 3 2 6 2" xfId="29885"/>
    <cellStyle name="Note 6 2 3 2 7" xfId="25741"/>
    <cellStyle name="Note 6 2 3 3" xfId="16549"/>
    <cellStyle name="Note 6 2 3 3 2" xfId="16855"/>
    <cellStyle name="Note 6 2 3 3 2 2" xfId="22408"/>
    <cellStyle name="Note 6 2 3 3 2 2 2" xfId="32088"/>
    <cellStyle name="Note 6 2 3 3 2 3" xfId="19327"/>
    <cellStyle name="Note 6 2 3 3 2 3 2" xfId="29007"/>
    <cellStyle name="Note 6 2 3 3 2 4" xfId="21594"/>
    <cellStyle name="Note 6 2 3 3 2 4 2" xfId="31274"/>
    <cellStyle name="Note 6 2 3 3 2 5" xfId="26390"/>
    <cellStyle name="Note 6 2 3 3 2 6" xfId="25846"/>
    <cellStyle name="Note 6 2 3 3 3" xfId="17998"/>
    <cellStyle name="Note 6 2 3 3 3 2" xfId="23558"/>
    <cellStyle name="Note 6 2 3 3 3 2 2" xfId="33238"/>
    <cellStyle name="Note 6 2 3 3 3 3" xfId="20110"/>
    <cellStyle name="Note 6 2 3 3 3 3 2" xfId="29790"/>
    <cellStyle name="Note 6 2 3 3 3 4" xfId="24945"/>
    <cellStyle name="Note 6 2 3 3 3 4 2" xfId="34625"/>
    <cellStyle name="Note 6 2 3 3 3 5" xfId="27682"/>
    <cellStyle name="Note 6 2 3 3 4" xfId="22053"/>
    <cellStyle name="Note 6 2 3 3 4 2" xfId="31733"/>
    <cellStyle name="Note 6 2 3 3 5" xfId="20951"/>
    <cellStyle name="Note 6 2 3 3 5 2" xfId="30631"/>
    <cellStyle name="Note 6 2 3 3 6" xfId="24909"/>
    <cellStyle name="Note 6 2 3 3 6 2" xfId="34589"/>
    <cellStyle name="Note 6 2 3 3 7" xfId="26290"/>
    <cellStyle name="Note 6 2 3 4" xfId="17106"/>
    <cellStyle name="Note 6 2 3 4 2" xfId="22659"/>
    <cellStyle name="Note 6 2 3 4 2 2" xfId="32339"/>
    <cellStyle name="Note 6 2 3 4 3" xfId="18523"/>
    <cellStyle name="Note 6 2 3 4 3 2" xfId="28203"/>
    <cellStyle name="Note 6 2 3 4 4" xfId="21068"/>
    <cellStyle name="Note 6 2 3 4 4 2" xfId="30748"/>
    <cellStyle name="Note 6 2 3 4 5" xfId="26632"/>
    <cellStyle name="Note 6 2 3 4 6" xfId="25324"/>
    <cellStyle name="Note 6 2 3 5" xfId="17728"/>
    <cellStyle name="Note 6 2 3 5 2" xfId="23288"/>
    <cellStyle name="Note 6 2 3 5 2 2" xfId="32968"/>
    <cellStyle name="Note 6 2 3 5 3" xfId="21405"/>
    <cellStyle name="Note 6 2 3 5 3 2" xfId="31085"/>
    <cellStyle name="Note 6 2 3 5 4" xfId="18489"/>
    <cellStyle name="Note 6 2 3 5 4 2" xfId="28169"/>
    <cellStyle name="Note 6 2 3 5 5" xfId="27412"/>
    <cellStyle name="Note 6 2 3 6" xfId="21779"/>
    <cellStyle name="Note 6 2 3 6 2" xfId="31459"/>
    <cellStyle name="Note 6 2 3 7" xfId="23976"/>
    <cellStyle name="Note 6 2 3 7 2" xfId="33656"/>
    <cellStyle name="Note 6 2 3 8" xfId="19396"/>
    <cellStyle name="Note 6 2 3 8 2" xfId="29076"/>
    <cellStyle name="Note 6 2 3 9" xfId="26288"/>
    <cellStyle name="Note 6 2 4" xfId="16118"/>
    <cellStyle name="Note 6 2 4 2" xfId="16664"/>
    <cellStyle name="Note 6 2 4 2 2" xfId="17466"/>
    <cellStyle name="Note 6 2 4 2 2 2" xfId="23026"/>
    <cellStyle name="Note 6 2 4 2 2 2 2" xfId="32706"/>
    <cellStyle name="Note 6 2 4 2 2 3" xfId="24078"/>
    <cellStyle name="Note 6 2 4 2 2 3 2" xfId="33758"/>
    <cellStyle name="Note 6 2 4 2 2 4" xfId="19862"/>
    <cellStyle name="Note 6 2 4 2 2 4 2" xfId="29542"/>
    <cellStyle name="Note 6 2 4 2 2 5" xfId="26948"/>
    <cellStyle name="Note 6 2 4 2 2 6" xfId="25224"/>
    <cellStyle name="Note 6 2 4 2 3" xfId="18147"/>
    <cellStyle name="Note 6 2 4 2 3 2" xfId="23707"/>
    <cellStyle name="Note 6 2 4 2 3 2 2" xfId="33387"/>
    <cellStyle name="Note 6 2 4 2 3 3" xfId="23896"/>
    <cellStyle name="Note 6 2 4 2 3 3 2" xfId="33576"/>
    <cellStyle name="Note 6 2 4 2 3 4" xfId="24733"/>
    <cellStyle name="Note 6 2 4 2 3 4 2" xfId="34413"/>
    <cellStyle name="Note 6 2 4 2 3 5" xfId="27831"/>
    <cellStyle name="Note 6 2 4 2 4" xfId="22202"/>
    <cellStyle name="Note 6 2 4 2 4 2" xfId="31882"/>
    <cellStyle name="Note 6 2 4 2 5" xfId="20341"/>
    <cellStyle name="Note 6 2 4 2 5 2" xfId="30021"/>
    <cellStyle name="Note 6 2 4 2 6" xfId="18485"/>
    <cellStyle name="Note 6 2 4 2 6 2" xfId="28165"/>
    <cellStyle name="Note 6 2 4 2 7" xfId="25439"/>
    <cellStyle name="Note 6 2 4 3" xfId="16462"/>
    <cellStyle name="Note 6 2 4 3 2" xfId="16894"/>
    <cellStyle name="Note 6 2 4 3 2 2" xfId="22447"/>
    <cellStyle name="Note 6 2 4 3 2 2 2" xfId="32127"/>
    <cellStyle name="Note 6 2 4 3 2 3" xfId="18570"/>
    <cellStyle name="Note 6 2 4 3 2 3 2" xfId="28250"/>
    <cellStyle name="Note 6 2 4 3 2 4" xfId="19720"/>
    <cellStyle name="Note 6 2 4 3 2 4 2" xfId="29400"/>
    <cellStyle name="Note 6 2 4 3 2 5" xfId="26429"/>
    <cellStyle name="Note 6 2 4 3 2 6" xfId="25835"/>
    <cellStyle name="Note 6 2 4 3 3" xfId="17911"/>
    <cellStyle name="Note 6 2 4 3 3 2" xfId="23471"/>
    <cellStyle name="Note 6 2 4 3 3 2 2" xfId="33151"/>
    <cellStyle name="Note 6 2 4 3 3 3" xfId="24076"/>
    <cellStyle name="Note 6 2 4 3 3 3 2" xfId="33756"/>
    <cellStyle name="Note 6 2 4 3 3 4" xfId="23978"/>
    <cellStyle name="Note 6 2 4 3 3 4 2" xfId="33658"/>
    <cellStyle name="Note 6 2 4 3 3 5" xfId="27595"/>
    <cellStyle name="Note 6 2 4 3 4" xfId="21966"/>
    <cellStyle name="Note 6 2 4 3 4 2" xfId="31646"/>
    <cellStyle name="Note 6 2 4 3 5" xfId="21054"/>
    <cellStyle name="Note 6 2 4 3 5 2" xfId="30734"/>
    <cellStyle name="Note 6 2 4 3 6" xfId="19755"/>
    <cellStyle name="Note 6 2 4 3 6 2" xfId="29435"/>
    <cellStyle name="Note 6 2 4 3 7" xfId="25207"/>
    <cellStyle name="Note 6 2 4 4" xfId="17090"/>
    <cellStyle name="Note 6 2 4 4 2" xfId="22643"/>
    <cellStyle name="Note 6 2 4 4 2 2" xfId="32323"/>
    <cellStyle name="Note 6 2 4 4 3" xfId="19114"/>
    <cellStyle name="Note 6 2 4 4 3 2" xfId="28794"/>
    <cellStyle name="Note 6 2 4 4 4" xfId="20212"/>
    <cellStyle name="Note 6 2 4 4 4 2" xfId="29892"/>
    <cellStyle name="Note 6 2 4 4 5" xfId="26618"/>
    <cellStyle name="Note 6 2 4 4 6" xfId="25290"/>
    <cellStyle name="Note 6 2 4 5" xfId="17253"/>
    <cellStyle name="Note 6 2 4 5 2" xfId="22805"/>
    <cellStyle name="Note 6 2 4 5 2 2" xfId="32485"/>
    <cellStyle name="Note 6 2 4 5 3" xfId="18935"/>
    <cellStyle name="Note 6 2 4 5 3 2" xfId="28615"/>
    <cellStyle name="Note 6 2 4 5 4" xfId="24755"/>
    <cellStyle name="Note 6 2 4 5 4 2" xfId="34435"/>
    <cellStyle name="Note 6 2 4 5 5" xfId="26370"/>
    <cellStyle name="Note 6 2 4 6" xfId="21688"/>
    <cellStyle name="Note 6 2 4 6 2" xfId="31368"/>
    <cellStyle name="Note 6 2 4 7" xfId="20232"/>
    <cellStyle name="Note 6 2 4 7 2" xfId="29912"/>
    <cellStyle name="Note 6 2 4 8" xfId="21121"/>
    <cellStyle name="Note 6 2 4 8 2" xfId="30801"/>
    <cellStyle name="Note 6 2 4 9" xfId="26258"/>
    <cellStyle name="Note 6 2 5" xfId="16097"/>
    <cellStyle name="Note 6 2 5 2" xfId="17445"/>
    <cellStyle name="Note 6 2 5 2 2" xfId="23005"/>
    <cellStyle name="Note 6 2 5 2 2 2" xfId="32685"/>
    <cellStyle name="Note 6 2 5 2 3" xfId="19880"/>
    <cellStyle name="Note 6 2 5 2 3 2" xfId="29560"/>
    <cellStyle name="Note 6 2 5 2 4" xfId="21132"/>
    <cellStyle name="Note 6 2 5 2 4 2" xfId="30812"/>
    <cellStyle name="Note 6 2 5 2 5" xfId="26927"/>
    <cellStyle name="Note 6 2 5 2 6" xfId="25726"/>
    <cellStyle name="Note 6 2 5 3" xfId="18126"/>
    <cellStyle name="Note 6 2 5 3 2" xfId="23686"/>
    <cellStyle name="Note 6 2 5 3 2 2" xfId="33366"/>
    <cellStyle name="Note 6 2 5 3 3" xfId="24255"/>
    <cellStyle name="Note 6 2 5 3 3 2" xfId="33935"/>
    <cellStyle name="Note 6 2 5 3 4" xfId="20509"/>
    <cellStyle name="Note 6 2 5 3 4 2" xfId="30189"/>
    <cellStyle name="Note 6 2 5 3 5" xfId="27810"/>
    <cellStyle name="Note 6 2 5 4" xfId="22181"/>
    <cellStyle name="Note 6 2 5 4 2" xfId="31861"/>
    <cellStyle name="Note 6 2 5 5" xfId="20016"/>
    <cellStyle name="Note 6 2 5 5 2" xfId="29696"/>
    <cellStyle name="Note 6 2 5 6" xfId="18812"/>
    <cellStyle name="Note 6 2 5 6 2" xfId="28492"/>
    <cellStyle name="Note 6 2 5 7" xfId="25885"/>
    <cellStyle name="Note 6 2 6" xfId="16441"/>
    <cellStyle name="Note 6 2 6 2" xfId="16947"/>
    <cellStyle name="Note 6 2 6 2 2" xfId="22500"/>
    <cellStyle name="Note 6 2 6 2 2 2" xfId="32180"/>
    <cellStyle name="Note 6 2 6 2 3" xfId="20403"/>
    <cellStyle name="Note 6 2 6 2 3 2" xfId="30083"/>
    <cellStyle name="Note 6 2 6 2 4" xfId="20178"/>
    <cellStyle name="Note 6 2 6 2 4 2" xfId="29858"/>
    <cellStyle name="Note 6 2 6 2 5" xfId="26482"/>
    <cellStyle name="Note 6 2 6 2 6" xfId="25378"/>
    <cellStyle name="Note 6 2 6 3" xfId="17890"/>
    <cellStyle name="Note 6 2 6 3 2" xfId="23450"/>
    <cellStyle name="Note 6 2 6 3 2 2" xfId="33130"/>
    <cellStyle name="Note 6 2 6 3 3" xfId="19676"/>
    <cellStyle name="Note 6 2 6 3 3 2" xfId="29356"/>
    <cellStyle name="Note 6 2 6 3 4" xfId="19290"/>
    <cellStyle name="Note 6 2 6 3 4 2" xfId="28970"/>
    <cellStyle name="Note 6 2 6 3 5" xfId="27574"/>
    <cellStyle name="Note 6 2 6 4" xfId="21945"/>
    <cellStyle name="Note 6 2 6 4 2" xfId="31625"/>
    <cellStyle name="Note 6 2 6 5" xfId="20466"/>
    <cellStyle name="Note 6 2 6 5 2" xfId="30146"/>
    <cellStyle name="Note 6 2 6 6" xfId="20176"/>
    <cellStyle name="Note 6 2 6 6 2" xfId="29856"/>
    <cellStyle name="Note 6 2 6 7" xfId="26122"/>
    <cellStyle name="Note 6 2 7" xfId="17209"/>
    <cellStyle name="Note 6 2 7 2" xfId="22762"/>
    <cellStyle name="Note 6 2 7 2 2" xfId="32442"/>
    <cellStyle name="Note 6 2 7 3" xfId="19499"/>
    <cellStyle name="Note 6 2 7 3 2" xfId="29179"/>
    <cellStyle name="Note 6 2 7 4" xfId="24319"/>
    <cellStyle name="Note 6 2 7 4 2" xfId="33999"/>
    <cellStyle name="Note 6 2 7 5" xfId="26724"/>
    <cellStyle name="Note 6 2 7 6" xfId="26350"/>
    <cellStyle name="Note 6 2 8" xfId="17300"/>
    <cellStyle name="Note 6 2 8 2" xfId="22860"/>
    <cellStyle name="Note 6 2 8 2 2" xfId="32540"/>
    <cellStyle name="Note 6 2 8 3" xfId="20926"/>
    <cellStyle name="Note 6 2 8 3 2" xfId="30606"/>
    <cellStyle name="Note 6 2 8 4" xfId="21518"/>
    <cellStyle name="Note 6 2 8 4 2" xfId="31198"/>
    <cellStyle name="Note 6 2 8 5" xfId="27180"/>
    <cellStyle name="Note 6 2 9" xfId="21666"/>
    <cellStyle name="Note 6 2 9 2" xfId="31346"/>
    <cellStyle name="Note 6 3" xfId="16013"/>
    <cellStyle name="Note 6 3 10" xfId="26205"/>
    <cellStyle name="Note 6 3 2" xfId="16285"/>
    <cellStyle name="Note 6 3 2 2" xfId="16756"/>
    <cellStyle name="Note 6 3 2 2 2" xfId="17626"/>
    <cellStyle name="Note 6 3 2 2 2 2" xfId="23186"/>
    <cellStyle name="Note 6 3 2 2 2 2 2" xfId="32866"/>
    <cellStyle name="Note 6 3 2 2 2 3" xfId="19269"/>
    <cellStyle name="Note 6 3 2 2 2 3 2" xfId="28949"/>
    <cellStyle name="Note 6 3 2 2 2 4" xfId="19178"/>
    <cellStyle name="Note 6 3 2 2 2 4 2" xfId="28858"/>
    <cellStyle name="Note 6 3 2 2 2 5" xfId="27108"/>
    <cellStyle name="Note 6 3 2 2 2 6" xfId="27310"/>
    <cellStyle name="Note 6 3 2 2 3" xfId="18307"/>
    <cellStyle name="Note 6 3 2 2 3 2" xfId="23867"/>
    <cellStyle name="Note 6 3 2 2 3 2 2" xfId="33547"/>
    <cellStyle name="Note 6 3 2 2 3 3" xfId="24567"/>
    <cellStyle name="Note 6 3 2 2 3 3 2" xfId="34247"/>
    <cellStyle name="Note 6 3 2 2 3 4" xfId="24657"/>
    <cellStyle name="Note 6 3 2 2 3 4 2" xfId="34337"/>
    <cellStyle name="Note 6 3 2 2 3 5" xfId="27991"/>
    <cellStyle name="Note 6 3 2 2 4" xfId="22362"/>
    <cellStyle name="Note 6 3 2 2 4 2" xfId="32042"/>
    <cellStyle name="Note 6 3 2 2 5" xfId="18538"/>
    <cellStyle name="Note 6 3 2 2 5 2" xfId="28218"/>
    <cellStyle name="Note 6 3 2 2 6" xfId="18510"/>
    <cellStyle name="Note 6 3 2 2 6 2" xfId="28190"/>
    <cellStyle name="Note 6 3 2 2 7" xfId="25951"/>
    <cellStyle name="Note 6 3 2 3" xfId="16622"/>
    <cellStyle name="Note 6 3 2 3 2" xfId="17390"/>
    <cellStyle name="Note 6 3 2 3 2 2" xfId="22950"/>
    <cellStyle name="Note 6 3 2 3 2 2 2" xfId="32630"/>
    <cellStyle name="Note 6 3 2 3 2 3" xfId="19233"/>
    <cellStyle name="Note 6 3 2 3 2 3 2" xfId="28913"/>
    <cellStyle name="Note 6 3 2 3 2 4" xfId="24684"/>
    <cellStyle name="Note 6 3 2 3 2 4 2" xfId="34364"/>
    <cellStyle name="Note 6 3 2 3 2 5" xfId="26872"/>
    <cellStyle name="Note 6 3 2 3 2 6" xfId="25299"/>
    <cellStyle name="Note 6 3 2 3 3" xfId="18071"/>
    <cellStyle name="Note 6 3 2 3 3 2" xfId="23631"/>
    <cellStyle name="Note 6 3 2 3 3 2 2" xfId="33311"/>
    <cellStyle name="Note 6 3 2 3 3 3" xfId="19575"/>
    <cellStyle name="Note 6 3 2 3 3 3 2" xfId="29255"/>
    <cellStyle name="Note 6 3 2 3 3 4" xfId="24982"/>
    <cellStyle name="Note 6 3 2 3 3 4 2" xfId="34662"/>
    <cellStyle name="Note 6 3 2 3 3 5" xfId="27755"/>
    <cellStyle name="Note 6 3 2 3 4" xfId="22126"/>
    <cellStyle name="Note 6 3 2 3 4 2" xfId="31806"/>
    <cellStyle name="Note 6 3 2 3 5" xfId="18899"/>
    <cellStyle name="Note 6 3 2 3 5 2" xfId="28579"/>
    <cellStyle name="Note 6 3 2 3 6" xfId="21425"/>
    <cellStyle name="Note 6 3 2 3 6 2" xfId="31105"/>
    <cellStyle name="Note 6 3 2 3 7" xfId="26193"/>
    <cellStyle name="Note 6 3 2 4" xfId="17285"/>
    <cellStyle name="Note 6 3 2 4 2" xfId="22845"/>
    <cellStyle name="Note 6 3 2 4 2 2" xfId="32525"/>
    <cellStyle name="Note 6 3 2 4 3" xfId="20411"/>
    <cellStyle name="Note 6 3 2 4 3 2" xfId="30091"/>
    <cellStyle name="Note 6 3 2 4 4" xfId="19024"/>
    <cellStyle name="Note 6 3 2 4 4 2" xfId="28704"/>
    <cellStyle name="Note 6 3 2 4 5" xfId="26780"/>
    <cellStyle name="Note 6 3 2 4 6" xfId="27175"/>
    <cellStyle name="Note 6 3 2 5" xfId="17801"/>
    <cellStyle name="Note 6 3 2 5 2" xfId="23361"/>
    <cellStyle name="Note 6 3 2 5 2 2" xfId="33041"/>
    <cellStyle name="Note 6 3 2 5 3" xfId="24549"/>
    <cellStyle name="Note 6 3 2 5 3 2" xfId="34229"/>
    <cellStyle name="Note 6 3 2 5 4" xfId="19371"/>
    <cellStyle name="Note 6 3 2 5 4 2" xfId="29051"/>
    <cellStyle name="Note 6 3 2 5 5" xfId="27485"/>
    <cellStyle name="Note 6 3 2 6" xfId="21856"/>
    <cellStyle name="Note 6 3 2 6 2" xfId="31536"/>
    <cellStyle name="Note 6 3 2 7" xfId="20051"/>
    <cellStyle name="Note 6 3 2 7 2" xfId="29731"/>
    <cellStyle name="Note 6 3 2 8" xfId="20447"/>
    <cellStyle name="Note 6 3 2 8 2" xfId="30127"/>
    <cellStyle name="Note 6 3 2 9" xfId="26100"/>
    <cellStyle name="Note 6 3 3" xfId="16177"/>
    <cellStyle name="Note 6 3 3 2" xfId="17518"/>
    <cellStyle name="Note 6 3 3 2 2" xfId="23078"/>
    <cellStyle name="Note 6 3 3 2 2 2" xfId="32758"/>
    <cellStyle name="Note 6 3 3 2 3" xfId="20475"/>
    <cellStyle name="Note 6 3 3 2 3 2" xfId="30155"/>
    <cellStyle name="Note 6 3 3 2 4" xfId="20148"/>
    <cellStyle name="Note 6 3 3 2 4 2" xfId="29828"/>
    <cellStyle name="Note 6 3 3 2 5" xfId="27000"/>
    <cellStyle name="Note 6 3 3 2 6" xfId="25066"/>
    <cellStyle name="Note 6 3 3 3" xfId="18199"/>
    <cellStyle name="Note 6 3 3 3 2" xfId="23759"/>
    <cellStyle name="Note 6 3 3 3 2 2" xfId="33439"/>
    <cellStyle name="Note 6 3 3 3 3" xfId="20281"/>
    <cellStyle name="Note 6 3 3 3 3 2" xfId="29961"/>
    <cellStyle name="Note 6 3 3 3 4" xfId="24694"/>
    <cellStyle name="Note 6 3 3 3 4 2" xfId="34374"/>
    <cellStyle name="Note 6 3 3 3 5" xfId="27883"/>
    <cellStyle name="Note 6 3 3 4" xfId="22254"/>
    <cellStyle name="Note 6 3 3 4 2" xfId="31934"/>
    <cellStyle name="Note 6 3 3 5" xfId="18647"/>
    <cellStyle name="Note 6 3 3 5 2" xfId="28327"/>
    <cellStyle name="Note 6 3 3 6" xfId="20839"/>
    <cellStyle name="Note 6 3 3 6 2" xfId="30519"/>
    <cellStyle name="Note 6 3 3 7" xfId="25796"/>
    <cellStyle name="Note 6 3 4" xfId="16514"/>
    <cellStyle name="Note 6 3 4 2" xfId="17138"/>
    <cellStyle name="Note 6 3 4 2 2" xfId="22691"/>
    <cellStyle name="Note 6 3 4 2 2 2" xfId="32371"/>
    <cellStyle name="Note 6 3 4 2 3" xfId="21249"/>
    <cellStyle name="Note 6 3 4 2 3 2" xfId="30929"/>
    <cellStyle name="Note 6 3 4 2 4" xfId="23979"/>
    <cellStyle name="Note 6 3 4 2 4 2" xfId="33659"/>
    <cellStyle name="Note 6 3 4 2 5" xfId="26664"/>
    <cellStyle name="Note 6 3 4 2 6" xfId="26036"/>
    <cellStyle name="Note 6 3 4 3" xfId="17963"/>
    <cellStyle name="Note 6 3 4 3 2" xfId="23523"/>
    <cellStyle name="Note 6 3 4 3 2 2" xfId="33203"/>
    <cellStyle name="Note 6 3 4 3 3" xfId="20743"/>
    <cellStyle name="Note 6 3 4 3 3 2" xfId="30423"/>
    <cellStyle name="Note 6 3 4 3 4" xfId="20986"/>
    <cellStyle name="Note 6 3 4 3 4 2" xfId="30666"/>
    <cellStyle name="Note 6 3 4 3 5" xfId="27647"/>
    <cellStyle name="Note 6 3 4 4" xfId="22018"/>
    <cellStyle name="Note 6 3 4 4 2" xfId="31698"/>
    <cellStyle name="Note 6 3 4 5" xfId="19799"/>
    <cellStyle name="Note 6 3 4 5 2" xfId="29479"/>
    <cellStyle name="Note 6 3 4 6" xfId="19234"/>
    <cellStyle name="Note 6 3 4 6 2" xfId="28914"/>
    <cellStyle name="Note 6 3 4 7" xfId="25534"/>
    <cellStyle name="Note 6 3 5" xfId="17126"/>
    <cellStyle name="Note 6 3 5 2" xfId="22679"/>
    <cellStyle name="Note 6 3 5 2 2" xfId="32359"/>
    <cellStyle name="Note 6 3 5 3" xfId="19913"/>
    <cellStyle name="Note 6 3 5 3 2" xfId="29593"/>
    <cellStyle name="Note 6 3 5 4" xfId="20607"/>
    <cellStyle name="Note 6 3 5 4 2" xfId="30287"/>
    <cellStyle name="Note 6 3 5 5" xfId="26652"/>
    <cellStyle name="Note 6 3 5 6" xfId="25666"/>
    <cellStyle name="Note 6 3 6" xfId="17693"/>
    <cellStyle name="Note 6 3 6 2" xfId="23253"/>
    <cellStyle name="Note 6 3 6 2 2" xfId="32933"/>
    <cellStyle name="Note 6 3 6 3" xfId="20663"/>
    <cellStyle name="Note 6 3 6 3 2" xfId="30343"/>
    <cellStyle name="Note 6 3 6 4" xfId="19104"/>
    <cellStyle name="Note 6 3 6 4 2" xfId="28784"/>
    <cellStyle name="Note 6 3 6 5" xfId="27377"/>
    <cellStyle name="Note 6 3 7" xfId="21744"/>
    <cellStyle name="Note 6 3 7 2" xfId="31424"/>
    <cellStyle name="Note 6 3 8" xfId="21160"/>
    <cellStyle name="Note 6 3 8 2" xfId="30840"/>
    <cellStyle name="Note 6 3 9" xfId="24326"/>
    <cellStyle name="Note 6 3 9 2" xfId="34006"/>
    <cellStyle name="Note 6 4" xfId="16167"/>
    <cellStyle name="Note 6 4 2" xfId="16684"/>
    <cellStyle name="Note 6 4 2 2" xfId="17508"/>
    <cellStyle name="Note 6 4 2 2 2" xfId="23068"/>
    <cellStyle name="Note 6 4 2 2 2 2" xfId="32748"/>
    <cellStyle name="Note 6 4 2 2 3" xfId="21125"/>
    <cellStyle name="Note 6 4 2 2 3 2" xfId="30805"/>
    <cellStyle name="Note 6 4 2 2 4" xfId="21043"/>
    <cellStyle name="Note 6 4 2 2 4 2" xfId="30723"/>
    <cellStyle name="Note 6 4 2 2 5" xfId="26990"/>
    <cellStyle name="Note 6 4 2 2 6" xfId="25636"/>
    <cellStyle name="Note 6 4 2 3" xfId="18189"/>
    <cellStyle name="Note 6 4 2 3 2" xfId="23749"/>
    <cellStyle name="Note 6 4 2 3 2 2" xfId="33429"/>
    <cellStyle name="Note 6 4 2 3 3" xfId="24444"/>
    <cellStyle name="Note 6 4 2 3 3 2" xfId="34124"/>
    <cellStyle name="Note 6 4 2 3 4" xfId="24899"/>
    <cellStyle name="Note 6 4 2 3 4 2" xfId="34579"/>
    <cellStyle name="Note 6 4 2 3 5" xfId="27873"/>
    <cellStyle name="Note 6 4 2 4" xfId="22244"/>
    <cellStyle name="Note 6 4 2 4 2" xfId="31924"/>
    <cellStyle name="Note 6 4 2 5" xfId="20737"/>
    <cellStyle name="Note 6 4 2 5 2" xfId="30417"/>
    <cellStyle name="Note 6 4 2 6" xfId="19326"/>
    <cellStyle name="Note 6 4 2 6 2" xfId="29006"/>
    <cellStyle name="Note 6 4 2 7" xfId="25900"/>
    <cellStyle name="Note 6 4 3" xfId="16504"/>
    <cellStyle name="Note 6 4 3 2" xfId="16852"/>
    <cellStyle name="Note 6 4 3 2 2" xfId="22405"/>
    <cellStyle name="Note 6 4 3 2 2 2" xfId="32085"/>
    <cellStyle name="Note 6 4 3 2 3" xfId="19816"/>
    <cellStyle name="Note 6 4 3 2 3 2" xfId="29496"/>
    <cellStyle name="Note 6 4 3 2 4" xfId="20050"/>
    <cellStyle name="Note 6 4 3 2 4 2" xfId="29730"/>
    <cellStyle name="Note 6 4 3 2 5" xfId="26387"/>
    <cellStyle name="Note 6 4 3 2 6" xfId="25372"/>
    <cellStyle name="Note 6 4 3 3" xfId="17953"/>
    <cellStyle name="Note 6 4 3 3 2" xfId="23513"/>
    <cellStyle name="Note 6 4 3 3 2 2" xfId="33193"/>
    <cellStyle name="Note 6 4 3 3 3" xfId="24539"/>
    <cellStyle name="Note 6 4 3 3 3 2" xfId="34219"/>
    <cellStyle name="Note 6 4 3 3 4" xfId="20289"/>
    <cellStyle name="Note 6 4 3 3 4 2" xfId="29969"/>
    <cellStyle name="Note 6 4 3 3 5" xfId="27637"/>
    <cellStyle name="Note 6 4 3 4" xfId="22008"/>
    <cellStyle name="Note 6 4 3 4 2" xfId="31688"/>
    <cellStyle name="Note 6 4 3 5" xfId="18542"/>
    <cellStyle name="Note 6 4 3 5 2" xfId="28222"/>
    <cellStyle name="Note 6 4 3 6" xfId="24958"/>
    <cellStyle name="Note 6 4 3 6 2" xfId="34638"/>
    <cellStyle name="Note 6 4 3 7" xfId="25847"/>
    <cellStyle name="Note 6 4 4" xfId="17170"/>
    <cellStyle name="Note 6 4 4 2" xfId="22723"/>
    <cellStyle name="Note 6 4 4 2 2" xfId="32403"/>
    <cellStyle name="Note 6 4 4 3" xfId="19285"/>
    <cellStyle name="Note 6 4 4 3 2" xfId="28965"/>
    <cellStyle name="Note 6 4 4 4" xfId="19604"/>
    <cellStyle name="Note 6 4 4 4 2" xfId="29284"/>
    <cellStyle name="Note 6 4 4 5" xfId="26691"/>
    <cellStyle name="Note 6 4 4 6" xfId="26338"/>
    <cellStyle name="Note 6 4 5" xfId="17683"/>
    <cellStyle name="Note 6 4 5 2" xfId="23243"/>
    <cellStyle name="Note 6 4 5 2 2" xfId="32923"/>
    <cellStyle name="Note 6 4 5 3" xfId="20851"/>
    <cellStyle name="Note 6 4 5 3 2" xfId="30531"/>
    <cellStyle name="Note 6 4 5 4" xfId="20718"/>
    <cellStyle name="Note 6 4 5 4 2" xfId="30398"/>
    <cellStyle name="Note 6 4 5 5" xfId="27367"/>
    <cellStyle name="Note 6 4 6" xfId="21734"/>
    <cellStyle name="Note 6 4 6 2" xfId="31414"/>
    <cellStyle name="Note 6 4 7" xfId="21214"/>
    <cellStyle name="Note 6 4 7 2" xfId="30894"/>
    <cellStyle name="Note 6 4 8" xfId="18869"/>
    <cellStyle name="Note 6 4 8 2" xfId="28549"/>
    <cellStyle name="Note 6 4 9" xfId="25674"/>
    <cellStyle name="Note 6 5" xfId="16407"/>
    <cellStyle name="Note 6 5 2" xfId="16911"/>
    <cellStyle name="Note 6 5 2 2" xfId="22464"/>
    <cellStyle name="Note 6 5 2 2 2" xfId="32144"/>
    <cellStyle name="Note 6 5 2 3" xfId="20960"/>
    <cellStyle name="Note 6 5 2 3 2" xfId="30640"/>
    <cellStyle name="Note 6 5 2 4" xfId="18888"/>
    <cellStyle name="Note 6 5 2 4 2" xfId="28568"/>
    <cellStyle name="Note 6 5 2 5" xfId="26446"/>
    <cellStyle name="Note 6 5 2 6" xfId="25794"/>
    <cellStyle name="Note 6 5 3" xfId="17856"/>
    <cellStyle name="Note 6 5 3 2" xfId="23416"/>
    <cellStyle name="Note 6 5 3 2 2" xfId="33096"/>
    <cellStyle name="Note 6 5 3 3" xfId="24150"/>
    <cellStyle name="Note 6 5 3 3 2" xfId="33830"/>
    <cellStyle name="Note 6 5 3 4" xfId="19132"/>
    <cellStyle name="Note 6 5 3 4 2" xfId="28812"/>
    <cellStyle name="Note 6 5 3 5" xfId="27540"/>
    <cellStyle name="Note 6 5 4" xfId="21911"/>
    <cellStyle name="Note 6 5 4 2" xfId="31591"/>
    <cellStyle name="Note 6 5 5" xfId="19146"/>
    <cellStyle name="Note 6 5 5 2" xfId="28826"/>
    <cellStyle name="Note 6 5 6" xfId="24715"/>
    <cellStyle name="Note 6 5 6 2" xfId="34395"/>
    <cellStyle name="Note 6 5 7" xfId="25973"/>
    <cellStyle name="Note 6 6" xfId="24069"/>
    <cellStyle name="Note 6 6 2" xfId="33749"/>
    <cellStyle name="Note 7" xfId="134"/>
    <cellStyle name="Note 7 2" xfId="15942"/>
    <cellStyle name="Note 7 2 10" xfId="19699"/>
    <cellStyle name="Note 7 2 10 2" xfId="29379"/>
    <cellStyle name="Note 7 2 11" xfId="24853"/>
    <cellStyle name="Note 7 2 11 2" xfId="34533"/>
    <cellStyle name="Note 7 2 12" xfId="25540"/>
    <cellStyle name="Note 7 2 2" xfId="16020"/>
    <cellStyle name="Note 7 2 2 10" xfId="26063"/>
    <cellStyle name="Note 7 2 2 2" xfId="16289"/>
    <cellStyle name="Note 7 2 2 2 2" xfId="16760"/>
    <cellStyle name="Note 7 2 2 2 2 2" xfId="17630"/>
    <cellStyle name="Note 7 2 2 2 2 2 2" xfId="23190"/>
    <cellStyle name="Note 7 2 2 2 2 2 2 2" xfId="32870"/>
    <cellStyle name="Note 7 2 2 2 2 2 3" xfId="19229"/>
    <cellStyle name="Note 7 2 2 2 2 2 3 2" xfId="28909"/>
    <cellStyle name="Note 7 2 2 2 2 2 4" xfId="24460"/>
    <cellStyle name="Note 7 2 2 2 2 2 4 2" xfId="34140"/>
    <cellStyle name="Note 7 2 2 2 2 2 5" xfId="27112"/>
    <cellStyle name="Note 7 2 2 2 2 2 6" xfId="27314"/>
    <cellStyle name="Note 7 2 2 2 2 3" xfId="18311"/>
    <cellStyle name="Note 7 2 2 2 2 3 2" xfId="23871"/>
    <cellStyle name="Note 7 2 2 2 2 3 2 2" xfId="33551"/>
    <cellStyle name="Note 7 2 2 2 2 3 3" xfId="24571"/>
    <cellStyle name="Note 7 2 2 2 2 3 3 2" xfId="34251"/>
    <cellStyle name="Note 7 2 2 2 2 3 4" xfId="24984"/>
    <cellStyle name="Note 7 2 2 2 2 3 4 2" xfId="34664"/>
    <cellStyle name="Note 7 2 2 2 2 3 5" xfId="27995"/>
    <cellStyle name="Note 7 2 2 2 2 4" xfId="22366"/>
    <cellStyle name="Note 7 2 2 2 2 4 2" xfId="32046"/>
    <cellStyle name="Note 7 2 2 2 2 5" xfId="18641"/>
    <cellStyle name="Note 7 2 2 2 2 5 2" xfId="28321"/>
    <cellStyle name="Note 7 2 2 2 2 6" xfId="18998"/>
    <cellStyle name="Note 7 2 2 2 2 6 2" xfId="28678"/>
    <cellStyle name="Note 7 2 2 2 2 7" xfId="25541"/>
    <cellStyle name="Note 7 2 2 2 3" xfId="16626"/>
    <cellStyle name="Note 7 2 2 2 3 2" xfId="17394"/>
    <cellStyle name="Note 7 2 2 2 3 2 2" xfId="22954"/>
    <cellStyle name="Note 7 2 2 2 3 2 2 2" xfId="32634"/>
    <cellStyle name="Note 7 2 2 2 3 2 3" xfId="23923"/>
    <cellStyle name="Note 7 2 2 2 3 2 3 2" xfId="33603"/>
    <cellStyle name="Note 7 2 2 2 3 2 4" xfId="18532"/>
    <cellStyle name="Note 7 2 2 2 3 2 4 2" xfId="28212"/>
    <cellStyle name="Note 7 2 2 2 3 2 5" xfId="26876"/>
    <cellStyle name="Note 7 2 2 2 3 2 6" xfId="25097"/>
    <cellStyle name="Note 7 2 2 2 3 3" xfId="18075"/>
    <cellStyle name="Note 7 2 2 2 3 3 2" xfId="23635"/>
    <cellStyle name="Note 7 2 2 2 3 3 2 2" xfId="33315"/>
    <cellStyle name="Note 7 2 2 2 3 3 3" xfId="21143"/>
    <cellStyle name="Note 7 2 2 2 3 3 3 2" xfId="30823"/>
    <cellStyle name="Note 7 2 2 2 3 3 4" xfId="19756"/>
    <cellStyle name="Note 7 2 2 2 3 3 4 2" xfId="29436"/>
    <cellStyle name="Note 7 2 2 2 3 3 5" xfId="27759"/>
    <cellStyle name="Note 7 2 2 2 3 4" xfId="22130"/>
    <cellStyle name="Note 7 2 2 2 3 4 2" xfId="31810"/>
    <cellStyle name="Note 7 2 2 2 3 5" xfId="18799"/>
    <cellStyle name="Note 7 2 2 2 3 5 2" xfId="28479"/>
    <cellStyle name="Note 7 2 2 2 3 6" xfId="21032"/>
    <cellStyle name="Note 7 2 2 2 3 6 2" xfId="30712"/>
    <cellStyle name="Note 7 2 2 2 3 7" xfId="25671"/>
    <cellStyle name="Note 7 2 2 2 4" xfId="17264"/>
    <cellStyle name="Note 7 2 2 2 4 2" xfId="22817"/>
    <cellStyle name="Note 7 2 2 2 4 2 2" xfId="32497"/>
    <cellStyle name="Note 7 2 2 2 4 3" xfId="18400"/>
    <cellStyle name="Note 7 2 2 2 4 3 2" xfId="28080"/>
    <cellStyle name="Note 7 2 2 2 4 4" xfId="24388"/>
    <cellStyle name="Note 7 2 2 2 4 4 2" xfId="34068"/>
    <cellStyle name="Note 7 2 2 2 4 5" xfId="26767"/>
    <cellStyle name="Note 7 2 2 2 4 6" xfId="27176"/>
    <cellStyle name="Note 7 2 2 2 5" xfId="17805"/>
    <cellStyle name="Note 7 2 2 2 5 2" xfId="23365"/>
    <cellStyle name="Note 7 2 2 2 5 2 2" xfId="33045"/>
    <cellStyle name="Note 7 2 2 2 5 3" xfId="24324"/>
    <cellStyle name="Note 7 2 2 2 5 3 2" xfId="34004"/>
    <cellStyle name="Note 7 2 2 2 5 4" xfId="24098"/>
    <cellStyle name="Note 7 2 2 2 5 4 2" xfId="33778"/>
    <cellStyle name="Note 7 2 2 2 5 5" xfId="27489"/>
    <cellStyle name="Note 7 2 2 2 6" xfId="21860"/>
    <cellStyle name="Note 7 2 2 2 6 2" xfId="31540"/>
    <cellStyle name="Note 7 2 2 2 7" xfId="20066"/>
    <cellStyle name="Note 7 2 2 2 7 2" xfId="29746"/>
    <cellStyle name="Note 7 2 2 2 8" xfId="21255"/>
    <cellStyle name="Note 7 2 2 2 8 2" xfId="30935"/>
    <cellStyle name="Note 7 2 2 2 9" xfId="26033"/>
    <cellStyle name="Note 7 2 2 3" xfId="16195"/>
    <cellStyle name="Note 7 2 2 3 2" xfId="17536"/>
    <cellStyle name="Note 7 2 2 3 2 2" xfId="23096"/>
    <cellStyle name="Note 7 2 2 3 2 2 2" xfId="32776"/>
    <cellStyle name="Note 7 2 2 3 2 3" xfId="20046"/>
    <cellStyle name="Note 7 2 2 3 2 3 2" xfId="29726"/>
    <cellStyle name="Note 7 2 2 3 2 4" xfId="24173"/>
    <cellStyle name="Note 7 2 2 3 2 4 2" xfId="33853"/>
    <cellStyle name="Note 7 2 2 3 2 5" xfId="27018"/>
    <cellStyle name="Note 7 2 2 3 2 6" xfId="27220"/>
    <cellStyle name="Note 7 2 2 3 3" xfId="18217"/>
    <cellStyle name="Note 7 2 2 3 3 2" xfId="23777"/>
    <cellStyle name="Note 7 2 2 3 3 2 2" xfId="33457"/>
    <cellStyle name="Note 7 2 2 3 3 3" xfId="19142"/>
    <cellStyle name="Note 7 2 2 3 3 3 2" xfId="28822"/>
    <cellStyle name="Note 7 2 2 3 3 4" xfId="24717"/>
    <cellStyle name="Note 7 2 2 3 3 4 2" xfId="34397"/>
    <cellStyle name="Note 7 2 2 3 3 5" xfId="27901"/>
    <cellStyle name="Note 7 2 2 3 4" xfId="22272"/>
    <cellStyle name="Note 7 2 2 3 4 2" xfId="31952"/>
    <cellStyle name="Note 7 2 2 3 5" xfId="21623"/>
    <cellStyle name="Note 7 2 2 3 5 2" xfId="31303"/>
    <cellStyle name="Note 7 2 2 3 6" xfId="18433"/>
    <cellStyle name="Note 7 2 2 3 6 2" xfId="28113"/>
    <cellStyle name="Note 7 2 2 3 7" xfId="25624"/>
    <cellStyle name="Note 7 2 2 4" xfId="16532"/>
    <cellStyle name="Note 7 2 2 4 2" xfId="17116"/>
    <cellStyle name="Note 7 2 2 4 2 2" xfId="22669"/>
    <cellStyle name="Note 7 2 2 4 2 2 2" xfId="32349"/>
    <cellStyle name="Note 7 2 2 4 2 3" xfId="24356"/>
    <cellStyle name="Note 7 2 2 4 2 3 2" xfId="34036"/>
    <cellStyle name="Note 7 2 2 4 2 4" xfId="18874"/>
    <cellStyle name="Note 7 2 2 4 2 4 2" xfId="28554"/>
    <cellStyle name="Note 7 2 2 4 2 5" xfId="26642"/>
    <cellStyle name="Note 7 2 2 4 2 6" xfId="25893"/>
    <cellStyle name="Note 7 2 2 4 3" xfId="17981"/>
    <cellStyle name="Note 7 2 2 4 3 2" xfId="23541"/>
    <cellStyle name="Note 7 2 2 4 3 2 2" xfId="33221"/>
    <cellStyle name="Note 7 2 2 4 3 3" xfId="20510"/>
    <cellStyle name="Note 7 2 2 4 3 3 2" xfId="30190"/>
    <cellStyle name="Note 7 2 2 4 3 4" xfId="18945"/>
    <cellStyle name="Note 7 2 2 4 3 4 2" xfId="28625"/>
    <cellStyle name="Note 7 2 2 4 3 5" xfId="27665"/>
    <cellStyle name="Note 7 2 2 4 4" xfId="22036"/>
    <cellStyle name="Note 7 2 2 4 4 2" xfId="31716"/>
    <cellStyle name="Note 7 2 2 4 5" xfId="18989"/>
    <cellStyle name="Note 7 2 2 4 5 2" xfId="28669"/>
    <cellStyle name="Note 7 2 2 4 6" xfId="21344"/>
    <cellStyle name="Note 7 2 2 4 6 2" xfId="31024"/>
    <cellStyle name="Note 7 2 2 4 7" xfId="25393"/>
    <cellStyle name="Note 7 2 2 5" xfId="17067"/>
    <cellStyle name="Note 7 2 2 5 2" xfId="22620"/>
    <cellStyle name="Note 7 2 2 5 2 2" xfId="32300"/>
    <cellStyle name="Note 7 2 2 5 3" xfId="19985"/>
    <cellStyle name="Note 7 2 2 5 3 2" xfId="29665"/>
    <cellStyle name="Note 7 2 2 5 4" xfId="20536"/>
    <cellStyle name="Note 7 2 2 5 4 2" xfId="30216"/>
    <cellStyle name="Note 7 2 2 5 5" xfId="26599"/>
    <cellStyle name="Note 7 2 2 5 6" xfId="26002"/>
    <cellStyle name="Note 7 2 2 6" xfId="17711"/>
    <cellStyle name="Note 7 2 2 6 2" xfId="23271"/>
    <cellStyle name="Note 7 2 2 6 2 2" xfId="32951"/>
    <cellStyle name="Note 7 2 2 6 3" xfId="20655"/>
    <cellStyle name="Note 7 2 2 6 3 2" xfId="30335"/>
    <cellStyle name="Note 7 2 2 6 4" xfId="18747"/>
    <cellStyle name="Note 7 2 2 6 4 2" xfId="28427"/>
    <cellStyle name="Note 7 2 2 6 5" xfId="27395"/>
    <cellStyle name="Note 7 2 2 7" xfId="21762"/>
    <cellStyle name="Note 7 2 2 7 2" xfId="31442"/>
    <cellStyle name="Note 7 2 2 8" xfId="23932"/>
    <cellStyle name="Note 7 2 2 8 2" xfId="33612"/>
    <cellStyle name="Note 7 2 2 9" xfId="23908"/>
    <cellStyle name="Note 7 2 2 9 2" xfId="33588"/>
    <cellStyle name="Note 7 2 3" xfId="16210"/>
    <cellStyle name="Note 7 2 3 2" xfId="16709"/>
    <cellStyle name="Note 7 2 3 2 2" xfId="17551"/>
    <cellStyle name="Note 7 2 3 2 2 2" xfId="23111"/>
    <cellStyle name="Note 7 2 3 2 2 2 2" xfId="32791"/>
    <cellStyle name="Note 7 2 3 2 2 3" xfId="20893"/>
    <cellStyle name="Note 7 2 3 2 2 3 2" xfId="30573"/>
    <cellStyle name="Note 7 2 3 2 2 4" xfId="19389"/>
    <cellStyle name="Note 7 2 3 2 2 4 2" xfId="29069"/>
    <cellStyle name="Note 7 2 3 2 2 5" xfId="27033"/>
    <cellStyle name="Note 7 2 3 2 2 6" xfId="27235"/>
    <cellStyle name="Note 7 2 3 2 3" xfId="18232"/>
    <cellStyle name="Note 7 2 3 2 3 2" xfId="23792"/>
    <cellStyle name="Note 7 2 3 2 3 2 2" xfId="33472"/>
    <cellStyle name="Note 7 2 3 2 3 3" xfId="24077"/>
    <cellStyle name="Note 7 2 3 2 3 3 2" xfId="33757"/>
    <cellStyle name="Note 7 2 3 2 3 4" xfId="24752"/>
    <cellStyle name="Note 7 2 3 2 3 4 2" xfId="34432"/>
    <cellStyle name="Note 7 2 3 2 3 5" xfId="27916"/>
    <cellStyle name="Note 7 2 3 2 4" xfId="22287"/>
    <cellStyle name="Note 7 2 3 2 4 2" xfId="31967"/>
    <cellStyle name="Note 7 2 3 2 5" xfId="18768"/>
    <cellStyle name="Note 7 2 3 2 5 2" xfId="28448"/>
    <cellStyle name="Note 7 2 3 2 6" xfId="19426"/>
    <cellStyle name="Note 7 2 3 2 6 2" xfId="29106"/>
    <cellStyle name="Note 7 2 3 2 7" xfId="26040"/>
    <cellStyle name="Note 7 2 3 3" xfId="16547"/>
    <cellStyle name="Note 7 2 3 3 2" xfId="16935"/>
    <cellStyle name="Note 7 2 3 3 2 2" xfId="22488"/>
    <cellStyle name="Note 7 2 3 3 2 2 2" xfId="32168"/>
    <cellStyle name="Note 7 2 3 3 2 3" xfId="19982"/>
    <cellStyle name="Note 7 2 3 3 2 3 2" xfId="29662"/>
    <cellStyle name="Note 7 2 3 3 2 4" xfId="20454"/>
    <cellStyle name="Note 7 2 3 3 2 4 2" xfId="30134"/>
    <cellStyle name="Note 7 2 3 3 2 5" xfId="26470"/>
    <cellStyle name="Note 7 2 3 3 2 6" xfId="25605"/>
    <cellStyle name="Note 7 2 3 3 3" xfId="17996"/>
    <cellStyle name="Note 7 2 3 3 3 2" xfId="23556"/>
    <cellStyle name="Note 7 2 3 3 3 2 2" xfId="33236"/>
    <cellStyle name="Note 7 2 3 3 3 3" xfId="20210"/>
    <cellStyle name="Note 7 2 3 3 3 3 2" xfId="29890"/>
    <cellStyle name="Note 7 2 3 3 3 4" xfId="19475"/>
    <cellStyle name="Note 7 2 3 3 3 4 2" xfId="29155"/>
    <cellStyle name="Note 7 2 3 3 3 5" xfId="27680"/>
    <cellStyle name="Note 7 2 3 3 4" xfId="22051"/>
    <cellStyle name="Note 7 2 3 3 4 2" xfId="31731"/>
    <cellStyle name="Note 7 2 3 3 5" xfId="21707"/>
    <cellStyle name="Note 7 2 3 3 5 2" xfId="31387"/>
    <cellStyle name="Note 7 2 3 3 6" xfId="19933"/>
    <cellStyle name="Note 7 2 3 3 6 2" xfId="29613"/>
    <cellStyle name="Note 7 2 3 3 7" xfId="25426"/>
    <cellStyle name="Note 7 2 3 4" xfId="17173"/>
    <cellStyle name="Note 7 2 3 4 2" xfId="22726"/>
    <cellStyle name="Note 7 2 3 4 2 2" xfId="32406"/>
    <cellStyle name="Note 7 2 3 4 3" xfId="19785"/>
    <cellStyle name="Note 7 2 3 4 3 2" xfId="29465"/>
    <cellStyle name="Note 7 2 3 4 4" xfId="24504"/>
    <cellStyle name="Note 7 2 3 4 4 2" xfId="34184"/>
    <cellStyle name="Note 7 2 3 4 5" xfId="26693"/>
    <cellStyle name="Note 7 2 3 4 6" xfId="26308"/>
    <cellStyle name="Note 7 2 3 5" xfId="17726"/>
    <cellStyle name="Note 7 2 3 5 2" xfId="23286"/>
    <cellStyle name="Note 7 2 3 5 2 2" xfId="32966"/>
    <cellStyle name="Note 7 2 3 5 3" xfId="19463"/>
    <cellStyle name="Note 7 2 3 5 3 2" xfId="29143"/>
    <cellStyle name="Note 7 2 3 5 4" xfId="21261"/>
    <cellStyle name="Note 7 2 3 5 4 2" xfId="30941"/>
    <cellStyle name="Note 7 2 3 5 5" xfId="27410"/>
    <cellStyle name="Note 7 2 3 6" xfId="21777"/>
    <cellStyle name="Note 7 2 3 6 2" xfId="31457"/>
    <cellStyle name="Note 7 2 3 7" xfId="19658"/>
    <cellStyle name="Note 7 2 3 7 2" xfId="29338"/>
    <cellStyle name="Note 7 2 3 8" xfId="18793"/>
    <cellStyle name="Note 7 2 3 8 2" xfId="28473"/>
    <cellStyle name="Note 7 2 3 9" xfId="25424"/>
    <cellStyle name="Note 7 2 4" xfId="16104"/>
    <cellStyle name="Note 7 2 4 2" xfId="16650"/>
    <cellStyle name="Note 7 2 4 2 2" xfId="17452"/>
    <cellStyle name="Note 7 2 4 2 2 2" xfId="23012"/>
    <cellStyle name="Note 7 2 4 2 2 2 2" xfId="32692"/>
    <cellStyle name="Note 7 2 4 2 2 3" xfId="21538"/>
    <cellStyle name="Note 7 2 4 2 2 3 2" xfId="31218"/>
    <cellStyle name="Note 7 2 4 2 2 4" xfId="20274"/>
    <cellStyle name="Note 7 2 4 2 2 4 2" xfId="29954"/>
    <cellStyle name="Note 7 2 4 2 2 5" xfId="26934"/>
    <cellStyle name="Note 7 2 4 2 2 6" xfId="25052"/>
    <cellStyle name="Note 7 2 4 2 3" xfId="18133"/>
    <cellStyle name="Note 7 2 4 2 3 2" xfId="23693"/>
    <cellStyle name="Note 7 2 4 2 3 2 2" xfId="33373"/>
    <cellStyle name="Note 7 2 4 2 3 3" xfId="24042"/>
    <cellStyle name="Note 7 2 4 2 3 3 2" xfId="33722"/>
    <cellStyle name="Note 7 2 4 2 3 4" xfId="24698"/>
    <cellStyle name="Note 7 2 4 2 3 4 2" xfId="34378"/>
    <cellStyle name="Note 7 2 4 2 3 5" xfId="27817"/>
    <cellStyle name="Note 7 2 4 2 4" xfId="22188"/>
    <cellStyle name="Note 7 2 4 2 4 2" xfId="31868"/>
    <cellStyle name="Note 7 2 4 2 5" xfId="19321"/>
    <cellStyle name="Note 7 2 4 2 5 2" xfId="29001"/>
    <cellStyle name="Note 7 2 4 2 6" xfId="18868"/>
    <cellStyle name="Note 7 2 4 2 6 2" xfId="28548"/>
    <cellStyle name="Note 7 2 4 2 7" xfId="25198"/>
    <cellStyle name="Note 7 2 4 3" xfId="16448"/>
    <cellStyle name="Note 7 2 4 3 2" xfId="16946"/>
    <cellStyle name="Note 7 2 4 3 2 2" xfId="22499"/>
    <cellStyle name="Note 7 2 4 3 2 2 2" xfId="32179"/>
    <cellStyle name="Note 7 2 4 3 2 3" xfId="19476"/>
    <cellStyle name="Note 7 2 4 3 2 3 2" xfId="29156"/>
    <cellStyle name="Note 7 2 4 3 2 4" xfId="19883"/>
    <cellStyle name="Note 7 2 4 3 2 4 2" xfId="29563"/>
    <cellStyle name="Note 7 2 4 3 2 5" xfId="26481"/>
    <cellStyle name="Note 7 2 4 3 2 6" xfId="25719"/>
    <cellStyle name="Note 7 2 4 3 3" xfId="17897"/>
    <cellStyle name="Note 7 2 4 3 3 2" xfId="23457"/>
    <cellStyle name="Note 7 2 4 3 3 2 2" xfId="33137"/>
    <cellStyle name="Note 7 2 4 3 3 3" xfId="20786"/>
    <cellStyle name="Note 7 2 4 3 3 3 2" xfId="30466"/>
    <cellStyle name="Note 7 2 4 3 3 4" xfId="21576"/>
    <cellStyle name="Note 7 2 4 3 3 4 2" xfId="31256"/>
    <cellStyle name="Note 7 2 4 3 3 5" xfId="27581"/>
    <cellStyle name="Note 7 2 4 3 4" xfId="21952"/>
    <cellStyle name="Note 7 2 4 3 4 2" xfId="31632"/>
    <cellStyle name="Note 7 2 4 3 5" xfId="19328"/>
    <cellStyle name="Note 7 2 4 3 5 2" xfId="29008"/>
    <cellStyle name="Note 7 2 4 3 6" xfId="24500"/>
    <cellStyle name="Note 7 2 4 3 6 2" xfId="34180"/>
    <cellStyle name="Note 7 2 4 3 7" xfId="25831"/>
    <cellStyle name="Note 7 2 4 4" xfId="17098"/>
    <cellStyle name="Note 7 2 4 4 2" xfId="22651"/>
    <cellStyle name="Note 7 2 4 4 2 2" xfId="32331"/>
    <cellStyle name="Note 7 2 4 4 3" xfId="21392"/>
    <cellStyle name="Note 7 2 4 4 3 2" xfId="31072"/>
    <cellStyle name="Note 7 2 4 4 4" xfId="18686"/>
    <cellStyle name="Note 7 2 4 4 4 2" xfId="28366"/>
    <cellStyle name="Note 7 2 4 4 5" xfId="26625"/>
    <cellStyle name="Note 7 2 4 4 6" xfId="25387"/>
    <cellStyle name="Note 7 2 4 5" xfId="17304"/>
    <cellStyle name="Note 7 2 4 5 2" xfId="22864"/>
    <cellStyle name="Note 7 2 4 5 2 2" xfId="32544"/>
    <cellStyle name="Note 7 2 4 5 3" xfId="21290"/>
    <cellStyle name="Note 7 2 4 5 3 2" xfId="30970"/>
    <cellStyle name="Note 7 2 4 5 4" xfId="24920"/>
    <cellStyle name="Note 7 2 4 5 4 2" xfId="34600"/>
    <cellStyle name="Note 7 2 4 5 5" xfId="26318"/>
    <cellStyle name="Note 7 2 4 6" xfId="21673"/>
    <cellStyle name="Note 7 2 4 6 2" xfId="31353"/>
    <cellStyle name="Note 7 2 4 7" xfId="24270"/>
    <cellStyle name="Note 7 2 4 7 2" xfId="33950"/>
    <cellStyle name="Note 7 2 4 8" xfId="18625"/>
    <cellStyle name="Note 7 2 4 8 2" xfId="28305"/>
    <cellStyle name="Note 7 2 4 9" xfId="26009"/>
    <cellStyle name="Note 7 2 5" xfId="16071"/>
    <cellStyle name="Note 7 2 5 2" xfId="17419"/>
    <cellStyle name="Note 7 2 5 2 2" xfId="22979"/>
    <cellStyle name="Note 7 2 5 2 2 2" xfId="32659"/>
    <cellStyle name="Note 7 2 5 2 3" xfId="20605"/>
    <cellStyle name="Note 7 2 5 2 3 2" xfId="30285"/>
    <cellStyle name="Note 7 2 5 2 4" xfId="18794"/>
    <cellStyle name="Note 7 2 5 2 4 2" xfId="28474"/>
    <cellStyle name="Note 7 2 5 2 5" xfId="26901"/>
    <cellStyle name="Note 7 2 5 2 6" xfId="25088"/>
    <cellStyle name="Note 7 2 5 3" xfId="18100"/>
    <cellStyle name="Note 7 2 5 3 2" xfId="23660"/>
    <cellStyle name="Note 7 2 5 3 2 2" xfId="33340"/>
    <cellStyle name="Note 7 2 5 3 3" xfId="23898"/>
    <cellStyle name="Note 7 2 5 3 3 2" xfId="33578"/>
    <cellStyle name="Note 7 2 5 3 4" xfId="19675"/>
    <cellStyle name="Note 7 2 5 3 4 2" xfId="29355"/>
    <cellStyle name="Note 7 2 5 3 5" xfId="27784"/>
    <cellStyle name="Note 7 2 5 4" xfId="22155"/>
    <cellStyle name="Note 7 2 5 4 2" xfId="31835"/>
    <cellStyle name="Note 7 2 5 5" xfId="20418"/>
    <cellStyle name="Note 7 2 5 5 2" xfId="30098"/>
    <cellStyle name="Note 7 2 5 6" xfId="18875"/>
    <cellStyle name="Note 7 2 5 6 2" xfId="28555"/>
    <cellStyle name="Note 7 2 5 7" xfId="25283"/>
    <cellStyle name="Note 7 2 6" xfId="16415"/>
    <cellStyle name="Note 7 2 6 2" xfId="16873"/>
    <cellStyle name="Note 7 2 6 2 2" xfId="22426"/>
    <cellStyle name="Note 7 2 6 2 2 2" xfId="32106"/>
    <cellStyle name="Note 7 2 6 2 3" xfId="18382"/>
    <cellStyle name="Note 7 2 6 2 3 2" xfId="28062"/>
    <cellStyle name="Note 7 2 6 2 4" xfId="24025"/>
    <cellStyle name="Note 7 2 6 2 4 2" xfId="33705"/>
    <cellStyle name="Note 7 2 6 2 5" xfId="26408"/>
    <cellStyle name="Note 7 2 6 2 6" xfId="25649"/>
    <cellStyle name="Note 7 2 6 3" xfId="17864"/>
    <cellStyle name="Note 7 2 6 3 2" xfId="23424"/>
    <cellStyle name="Note 7 2 6 3 2 2" xfId="33104"/>
    <cellStyle name="Note 7 2 6 3 3" xfId="19891"/>
    <cellStyle name="Note 7 2 6 3 3 2" xfId="29571"/>
    <cellStyle name="Note 7 2 6 3 4" xfId="24978"/>
    <cellStyle name="Note 7 2 6 3 4 2" xfId="34658"/>
    <cellStyle name="Note 7 2 6 3 5" xfId="27548"/>
    <cellStyle name="Note 7 2 6 4" xfId="21919"/>
    <cellStyle name="Note 7 2 6 4 2" xfId="31599"/>
    <cellStyle name="Note 7 2 6 5" xfId="19084"/>
    <cellStyle name="Note 7 2 6 5 2" xfId="28764"/>
    <cellStyle name="Note 7 2 6 6" xfId="21393"/>
    <cellStyle name="Note 7 2 6 6 2" xfId="31073"/>
    <cellStyle name="Note 7 2 6 7" xfId="25940"/>
    <cellStyle name="Note 7 2 7" xfId="17180"/>
    <cellStyle name="Note 7 2 7 2" xfId="22733"/>
    <cellStyle name="Note 7 2 7 2 2" xfId="32413"/>
    <cellStyle name="Note 7 2 7 3" xfId="18890"/>
    <cellStyle name="Note 7 2 7 3 2" xfId="28570"/>
    <cellStyle name="Note 7 2 7 4" xfId="21079"/>
    <cellStyle name="Note 7 2 7 4 2" xfId="30759"/>
    <cellStyle name="Note 7 2 7 5" xfId="26700"/>
    <cellStyle name="Note 7 2 7 6" xfId="26297"/>
    <cellStyle name="Note 7 2 8" xfId="17273"/>
    <cellStyle name="Note 7 2 8 2" xfId="22830"/>
    <cellStyle name="Note 7 2 8 2 2" xfId="32510"/>
    <cellStyle name="Note 7 2 8 3" xfId="21334"/>
    <cellStyle name="Note 7 2 8 3 2" xfId="31014"/>
    <cellStyle name="Note 7 2 8 4" xfId="19991"/>
    <cellStyle name="Note 7 2 8 4 2" xfId="29671"/>
    <cellStyle name="Note 7 2 8 5" xfId="26369"/>
    <cellStyle name="Note 7 2 9" xfId="21640"/>
    <cellStyle name="Note 7 2 9 2" xfId="31320"/>
    <cellStyle name="Note 7 3" xfId="15986"/>
    <cellStyle name="Note 7 3 10" xfId="26218"/>
    <cellStyle name="Note 7 3 2" xfId="16258"/>
    <cellStyle name="Note 7 3 2 2" xfId="16729"/>
    <cellStyle name="Note 7 3 2 2 2" xfId="17599"/>
    <cellStyle name="Note 7 3 2 2 2 2" xfId="23159"/>
    <cellStyle name="Note 7 3 2 2 2 2 2" xfId="32839"/>
    <cellStyle name="Note 7 3 2 2 2 3" xfId="18719"/>
    <cellStyle name="Note 7 3 2 2 2 3 2" xfId="28399"/>
    <cellStyle name="Note 7 3 2 2 2 4" xfId="18863"/>
    <cellStyle name="Note 7 3 2 2 2 4 2" xfId="28543"/>
    <cellStyle name="Note 7 3 2 2 2 5" xfId="27081"/>
    <cellStyle name="Note 7 3 2 2 2 6" xfId="27283"/>
    <cellStyle name="Note 7 3 2 2 3" xfId="18280"/>
    <cellStyle name="Note 7 3 2 2 3 2" xfId="23840"/>
    <cellStyle name="Note 7 3 2 2 3 2 2" xfId="33520"/>
    <cellStyle name="Note 7 3 2 2 3 3" xfId="18657"/>
    <cellStyle name="Note 7 3 2 2 3 3 2" xfId="28337"/>
    <cellStyle name="Note 7 3 2 2 3 4" xfId="24742"/>
    <cellStyle name="Note 7 3 2 2 3 4 2" xfId="34422"/>
    <cellStyle name="Note 7 3 2 2 3 5" xfId="27964"/>
    <cellStyle name="Note 7 3 2 2 4" xfId="22335"/>
    <cellStyle name="Note 7 3 2 2 4 2" xfId="32015"/>
    <cellStyle name="Note 7 3 2 2 5" xfId="19531"/>
    <cellStyle name="Note 7 3 2 2 5 2" xfId="29211"/>
    <cellStyle name="Note 7 3 2 2 6" xfId="19239"/>
    <cellStyle name="Note 7 3 2 2 6 2" xfId="28919"/>
    <cellStyle name="Note 7 3 2 2 7" xfId="25634"/>
    <cellStyle name="Note 7 3 2 3" xfId="16595"/>
    <cellStyle name="Note 7 3 2 3 2" xfId="17363"/>
    <cellStyle name="Note 7 3 2 3 2 2" xfId="22923"/>
    <cellStyle name="Note 7 3 2 3 2 2 2" xfId="32603"/>
    <cellStyle name="Note 7 3 2 3 2 3" xfId="16817"/>
    <cellStyle name="Note 7 3 2 3 2 3 2" xfId="25458"/>
    <cellStyle name="Note 7 3 2 3 2 4" xfId="21277"/>
    <cellStyle name="Note 7 3 2 3 2 4 2" xfId="30957"/>
    <cellStyle name="Note 7 3 2 3 2 5" xfId="26845"/>
    <cellStyle name="Note 7 3 2 3 2 6" xfId="25239"/>
    <cellStyle name="Note 7 3 2 3 3" xfId="18044"/>
    <cellStyle name="Note 7 3 2 3 3 2" xfId="23604"/>
    <cellStyle name="Note 7 3 2 3 3 2 2" xfId="33284"/>
    <cellStyle name="Note 7 3 2 3 3 3" xfId="21199"/>
    <cellStyle name="Note 7 3 2 3 3 3 2" xfId="30879"/>
    <cellStyle name="Note 7 3 2 3 3 4" xfId="20152"/>
    <cellStyle name="Note 7 3 2 3 3 4 2" xfId="29832"/>
    <cellStyle name="Note 7 3 2 3 3 5" xfId="27728"/>
    <cellStyle name="Note 7 3 2 3 4" xfId="22099"/>
    <cellStyle name="Note 7 3 2 3 4 2" xfId="31779"/>
    <cellStyle name="Note 7 3 2 3 5" xfId="19828"/>
    <cellStyle name="Note 7 3 2 3 5 2" xfId="29508"/>
    <cellStyle name="Note 7 3 2 3 6" xfId="19822"/>
    <cellStyle name="Note 7 3 2 3 6 2" xfId="29502"/>
    <cellStyle name="Note 7 3 2 3 7" xfId="25631"/>
    <cellStyle name="Note 7 3 2 4" xfId="17023"/>
    <cellStyle name="Note 7 3 2 4 2" xfId="22576"/>
    <cellStyle name="Note 7 3 2 4 2 2" xfId="32256"/>
    <cellStyle name="Note 7 3 2 4 3" xfId="21431"/>
    <cellStyle name="Note 7 3 2 4 3 2" xfId="31111"/>
    <cellStyle name="Note 7 3 2 4 4" xfId="21519"/>
    <cellStyle name="Note 7 3 2 4 4 2" xfId="31199"/>
    <cellStyle name="Note 7 3 2 4 5" xfId="26558"/>
    <cellStyle name="Note 7 3 2 4 6" xfId="25549"/>
    <cellStyle name="Note 7 3 2 5" xfId="17774"/>
    <cellStyle name="Note 7 3 2 5 2" xfId="23334"/>
    <cellStyle name="Note 7 3 2 5 2 2" xfId="33014"/>
    <cellStyle name="Note 7 3 2 5 3" xfId="20797"/>
    <cellStyle name="Note 7 3 2 5 3 2" xfId="30477"/>
    <cellStyle name="Note 7 3 2 5 4" xfId="19387"/>
    <cellStyle name="Note 7 3 2 5 4 2" xfId="29067"/>
    <cellStyle name="Note 7 3 2 5 5" xfId="27458"/>
    <cellStyle name="Note 7 3 2 6" xfId="21829"/>
    <cellStyle name="Note 7 3 2 6 2" xfId="31509"/>
    <cellStyle name="Note 7 3 2 7" xfId="19116"/>
    <cellStyle name="Note 7 3 2 7 2" xfId="28796"/>
    <cellStyle name="Note 7 3 2 8" xfId="21313"/>
    <cellStyle name="Note 7 3 2 8 2" xfId="30993"/>
    <cellStyle name="Note 7 3 2 9" xfId="26011"/>
    <cellStyle name="Note 7 3 3" xfId="16146"/>
    <cellStyle name="Note 7 3 3 2" xfId="17487"/>
    <cellStyle name="Note 7 3 3 2 2" xfId="23047"/>
    <cellStyle name="Note 7 3 3 2 2 2" xfId="32727"/>
    <cellStyle name="Note 7 3 3 2 3" xfId="18980"/>
    <cellStyle name="Note 7 3 3 2 3 2" xfId="28660"/>
    <cellStyle name="Note 7 3 3 2 4" xfId="19657"/>
    <cellStyle name="Note 7 3 3 2 4 2" xfId="29337"/>
    <cellStyle name="Note 7 3 3 2 5" xfId="26969"/>
    <cellStyle name="Note 7 3 3 2 6" xfId="25075"/>
    <cellStyle name="Note 7 3 3 3" xfId="18168"/>
    <cellStyle name="Note 7 3 3 3 2" xfId="23728"/>
    <cellStyle name="Note 7 3 3 3 2 2" xfId="33408"/>
    <cellStyle name="Note 7 3 3 3 3" xfId="24334"/>
    <cellStyle name="Note 7 3 3 3 3 2" xfId="34014"/>
    <cellStyle name="Note 7 3 3 3 4" xfId="24862"/>
    <cellStyle name="Note 7 3 3 3 4 2" xfId="34542"/>
    <cellStyle name="Note 7 3 3 3 5" xfId="27852"/>
    <cellStyle name="Note 7 3 3 4" xfId="22223"/>
    <cellStyle name="Note 7 3 3 4 2" xfId="31903"/>
    <cellStyle name="Note 7 3 3 5" xfId="19009"/>
    <cellStyle name="Note 7 3 3 5 2" xfId="28689"/>
    <cellStyle name="Note 7 3 3 6" xfId="20075"/>
    <cellStyle name="Note 7 3 3 6 2" xfId="29755"/>
    <cellStyle name="Note 7 3 3 7" xfId="26066"/>
    <cellStyle name="Note 7 3 4" xfId="16483"/>
    <cellStyle name="Note 7 3 4 2" xfId="16973"/>
    <cellStyle name="Note 7 3 4 2 2" xfId="22526"/>
    <cellStyle name="Note 7 3 4 2 2 2" xfId="32206"/>
    <cellStyle name="Note 7 3 4 2 3" xfId="23941"/>
    <cellStyle name="Note 7 3 4 2 3 2" xfId="33621"/>
    <cellStyle name="Note 7 3 4 2 4" xfId="20383"/>
    <cellStyle name="Note 7 3 4 2 4 2" xfId="30063"/>
    <cellStyle name="Note 7 3 4 2 5" xfId="26508"/>
    <cellStyle name="Note 7 3 4 2 6" xfId="26200"/>
    <cellStyle name="Note 7 3 4 3" xfId="17932"/>
    <cellStyle name="Note 7 3 4 3 2" xfId="23492"/>
    <cellStyle name="Note 7 3 4 3 2 2" xfId="33172"/>
    <cellStyle name="Note 7 3 4 3 3" xfId="24503"/>
    <cellStyle name="Note 7 3 4 3 3 2" xfId="34183"/>
    <cellStyle name="Note 7 3 4 3 4" xfId="19325"/>
    <cellStyle name="Note 7 3 4 3 4 2" xfId="29005"/>
    <cellStyle name="Note 7 3 4 3 5" xfId="27616"/>
    <cellStyle name="Note 7 3 4 4" xfId="21987"/>
    <cellStyle name="Note 7 3 4 4 2" xfId="31667"/>
    <cellStyle name="Note 7 3 4 5" xfId="21384"/>
    <cellStyle name="Note 7 3 4 5 2" xfId="31064"/>
    <cellStyle name="Note 7 3 4 6" xfId="19176"/>
    <cellStyle name="Note 7 3 4 6 2" xfId="28856"/>
    <cellStyle name="Note 7 3 4 7" xfId="25756"/>
    <cellStyle name="Note 7 3 5" xfId="16964"/>
    <cellStyle name="Note 7 3 5 2" xfId="22517"/>
    <cellStyle name="Note 7 3 5 2 2" xfId="32197"/>
    <cellStyle name="Note 7 3 5 3" xfId="20506"/>
    <cellStyle name="Note 7 3 5 3 2" xfId="30186"/>
    <cellStyle name="Note 7 3 5 4" xfId="24216"/>
    <cellStyle name="Note 7 3 5 4 2" xfId="33896"/>
    <cellStyle name="Note 7 3 5 5" xfId="26499"/>
    <cellStyle name="Note 7 3 5 6" xfId="26272"/>
    <cellStyle name="Note 7 3 6" xfId="17662"/>
    <cellStyle name="Note 7 3 6 2" xfId="23222"/>
    <cellStyle name="Note 7 3 6 2 2" xfId="32902"/>
    <cellStyle name="Note 7 3 6 3" xfId="20684"/>
    <cellStyle name="Note 7 3 6 3 2" xfId="30364"/>
    <cellStyle name="Note 7 3 6 4" xfId="24377"/>
    <cellStyle name="Note 7 3 6 4 2" xfId="34057"/>
    <cellStyle name="Note 7 3 6 5" xfId="27346"/>
    <cellStyle name="Note 7 3 7" xfId="21713"/>
    <cellStyle name="Note 7 3 7 2" xfId="31393"/>
    <cellStyle name="Note 7 3 8" xfId="20252"/>
    <cellStyle name="Note 7 3 8 2" xfId="29932"/>
    <cellStyle name="Note 7 3 9" xfId="24836"/>
    <cellStyle name="Note 7 3 9 2" xfId="34516"/>
    <cellStyle name="Note 7 4" xfId="16224"/>
    <cellStyle name="Note 7 4 2" xfId="16723"/>
    <cellStyle name="Note 7 4 2 2" xfId="17565"/>
    <cellStyle name="Note 7 4 2 2 2" xfId="23125"/>
    <cellStyle name="Note 7 4 2 2 2 2" xfId="32805"/>
    <cellStyle name="Note 7 4 2 2 3" xfId="21596"/>
    <cellStyle name="Note 7 4 2 2 3 2" xfId="31276"/>
    <cellStyle name="Note 7 4 2 2 4" xfId="24647"/>
    <cellStyle name="Note 7 4 2 2 4 2" xfId="34327"/>
    <cellStyle name="Note 7 4 2 2 5" xfId="27047"/>
    <cellStyle name="Note 7 4 2 2 6" xfId="27249"/>
    <cellStyle name="Note 7 4 2 3" xfId="18246"/>
    <cellStyle name="Note 7 4 2 3 2" xfId="23806"/>
    <cellStyle name="Note 7 4 2 3 2 2" xfId="33486"/>
    <cellStyle name="Note 7 4 2 3 3" xfId="24129"/>
    <cellStyle name="Note 7 4 2 3 3 2" xfId="33809"/>
    <cellStyle name="Note 7 4 2 3 4" xfId="24999"/>
    <cellStyle name="Note 7 4 2 3 4 2" xfId="34679"/>
    <cellStyle name="Note 7 4 2 3 5" xfId="27930"/>
    <cellStyle name="Note 7 4 2 4" xfId="22301"/>
    <cellStyle name="Note 7 4 2 4 2" xfId="31981"/>
    <cellStyle name="Note 7 4 2 5" xfId="21155"/>
    <cellStyle name="Note 7 4 2 5 2" xfId="30835"/>
    <cellStyle name="Note 7 4 2 6" xfId="19061"/>
    <cellStyle name="Note 7 4 2 6 2" xfId="28741"/>
    <cellStyle name="Note 7 4 2 7" xfId="25812"/>
    <cellStyle name="Note 7 4 3" xfId="16561"/>
    <cellStyle name="Note 7 4 3 2" xfId="17329"/>
    <cellStyle name="Note 7 4 3 2 2" xfId="22889"/>
    <cellStyle name="Note 7 4 3 2 2 2" xfId="32569"/>
    <cellStyle name="Note 7 4 3 2 3" xfId="18717"/>
    <cellStyle name="Note 7 4 3 2 3 2" xfId="28397"/>
    <cellStyle name="Note 7 4 3 2 4" xfId="20924"/>
    <cellStyle name="Note 7 4 3 2 4 2" xfId="30604"/>
    <cellStyle name="Note 7 4 3 2 5" xfId="26811"/>
    <cellStyle name="Note 7 4 3 2 6" xfId="25184"/>
    <cellStyle name="Note 7 4 3 3" xfId="18010"/>
    <cellStyle name="Note 7 4 3 3 2" xfId="23570"/>
    <cellStyle name="Note 7 4 3 3 2 2" xfId="33250"/>
    <cellStyle name="Note 7 4 3 3 3" xfId="18515"/>
    <cellStyle name="Note 7 4 3 3 3 2" xfId="28195"/>
    <cellStyle name="Note 7 4 3 3 4" xfId="20553"/>
    <cellStyle name="Note 7 4 3 3 4 2" xfId="30233"/>
    <cellStyle name="Note 7 4 3 3 5" xfId="27694"/>
    <cellStyle name="Note 7 4 3 4" xfId="22065"/>
    <cellStyle name="Note 7 4 3 4 2" xfId="31745"/>
    <cellStyle name="Note 7 4 3 5" xfId="19740"/>
    <cellStyle name="Note 7 4 3 5 2" xfId="29420"/>
    <cellStyle name="Note 7 4 3 6" xfId="19846"/>
    <cellStyle name="Note 7 4 3 6 2" xfId="29526"/>
    <cellStyle name="Note 7 4 3 7" xfId="26055"/>
    <cellStyle name="Note 7 4 4" xfId="16929"/>
    <cellStyle name="Note 7 4 4 2" xfId="22482"/>
    <cellStyle name="Note 7 4 4 2 2" xfId="32162"/>
    <cellStyle name="Note 7 4 4 3" xfId="21236"/>
    <cellStyle name="Note 7 4 4 3 2" xfId="30916"/>
    <cellStyle name="Note 7 4 4 4" xfId="23899"/>
    <cellStyle name="Note 7 4 4 4 2" xfId="33579"/>
    <cellStyle name="Note 7 4 4 5" xfId="26464"/>
    <cellStyle name="Note 7 4 4 6" xfId="25747"/>
    <cellStyle name="Note 7 4 5" xfId="17740"/>
    <cellStyle name="Note 7 4 5 2" xfId="23300"/>
    <cellStyle name="Note 7 4 5 2 2" xfId="32980"/>
    <cellStyle name="Note 7 4 5 3" xfId="18531"/>
    <cellStyle name="Note 7 4 5 3 2" xfId="28211"/>
    <cellStyle name="Note 7 4 5 4" xfId="20258"/>
    <cellStyle name="Note 7 4 5 4 2" xfId="29938"/>
    <cellStyle name="Note 7 4 5 5" xfId="27424"/>
    <cellStyle name="Note 7 4 6" xfId="21791"/>
    <cellStyle name="Note 7 4 6 2" xfId="31471"/>
    <cellStyle name="Note 7 4 7" xfId="24194"/>
    <cellStyle name="Note 7 4 7 2" xfId="33874"/>
    <cellStyle name="Note 7 4 8" xfId="24799"/>
    <cellStyle name="Note 7 4 8 2" xfId="34479"/>
    <cellStyle name="Note 7 4 9" xfId="25512"/>
    <cellStyle name="Note 7 5" xfId="16381"/>
    <cellStyle name="Note 7 5 2" xfId="16916"/>
    <cellStyle name="Note 7 5 2 2" xfId="22469"/>
    <cellStyle name="Note 7 5 2 2 2" xfId="32149"/>
    <cellStyle name="Note 7 5 2 3" xfId="19607"/>
    <cellStyle name="Note 7 5 2 3 2" xfId="29287"/>
    <cellStyle name="Note 7 5 2 4" xfId="18999"/>
    <cellStyle name="Note 7 5 2 4 2" xfId="28679"/>
    <cellStyle name="Note 7 5 2 5" xfId="26451"/>
    <cellStyle name="Note 7 5 2 6" xfId="25987"/>
    <cellStyle name="Note 7 5 3" xfId="17830"/>
    <cellStyle name="Note 7 5 3 2" xfId="23390"/>
    <cellStyle name="Note 7 5 3 2 2" xfId="33070"/>
    <cellStyle name="Note 7 5 3 3" xfId="24545"/>
    <cellStyle name="Note 7 5 3 3 2" xfId="34225"/>
    <cellStyle name="Note 7 5 3 4" xfId="24644"/>
    <cellStyle name="Note 7 5 3 4 2" xfId="34324"/>
    <cellStyle name="Note 7 5 3 5" xfId="27514"/>
    <cellStyle name="Note 7 5 4" xfId="21885"/>
    <cellStyle name="Note 7 5 4 2" xfId="31565"/>
    <cellStyle name="Note 7 5 5" xfId="20691"/>
    <cellStyle name="Note 7 5 5 2" xfId="30371"/>
    <cellStyle name="Note 7 5 6" xfId="20977"/>
    <cellStyle name="Note 7 5 6 2" xfId="30657"/>
    <cellStyle name="Note 7 5 7" xfId="25958"/>
    <cellStyle name="Note 7 6" xfId="23989"/>
    <cellStyle name="Note 7 6 2" xfId="33669"/>
    <cellStyle name="Note 8" xfId="4242"/>
    <cellStyle name="Note 8 2" xfId="15969"/>
    <cellStyle name="Note 8 2 10" xfId="20483"/>
    <cellStyle name="Note 8 2 10 2" xfId="30163"/>
    <cellStyle name="Note 8 2 11" xfId="19973"/>
    <cellStyle name="Note 8 2 11 2" xfId="29653"/>
    <cellStyle name="Note 8 2 12" xfId="25311"/>
    <cellStyle name="Note 8 2 2" xfId="16061"/>
    <cellStyle name="Note 8 2 2 10" xfId="25377"/>
    <cellStyle name="Note 8 2 2 2" xfId="16307"/>
    <cellStyle name="Note 8 2 2 2 2" xfId="16778"/>
    <cellStyle name="Note 8 2 2 2 2 2" xfId="17648"/>
    <cellStyle name="Note 8 2 2 2 2 2 2" xfId="23208"/>
    <cellStyle name="Note 8 2 2 2 2 2 2 2" xfId="32888"/>
    <cellStyle name="Note 8 2 2 2 2 2 3" xfId="24091"/>
    <cellStyle name="Note 8 2 2 2 2 2 3 2" xfId="33771"/>
    <cellStyle name="Note 8 2 2 2 2 2 4" xfId="24140"/>
    <cellStyle name="Note 8 2 2 2 2 2 4 2" xfId="33820"/>
    <cellStyle name="Note 8 2 2 2 2 2 5" xfId="27130"/>
    <cellStyle name="Note 8 2 2 2 2 2 6" xfId="27332"/>
    <cellStyle name="Note 8 2 2 2 2 3" xfId="18329"/>
    <cellStyle name="Note 8 2 2 2 2 3 2" xfId="23889"/>
    <cellStyle name="Note 8 2 2 2 2 3 2 2" xfId="33569"/>
    <cellStyle name="Note 8 2 2 2 2 3 3" xfId="24589"/>
    <cellStyle name="Note 8 2 2 2 2 3 3 2" xfId="34269"/>
    <cellStyle name="Note 8 2 2 2 2 3 4" xfId="24928"/>
    <cellStyle name="Note 8 2 2 2 2 3 4 2" xfId="34608"/>
    <cellStyle name="Note 8 2 2 2 2 3 5" xfId="28013"/>
    <cellStyle name="Note 8 2 2 2 2 4" xfId="22384"/>
    <cellStyle name="Note 8 2 2 2 2 4 2" xfId="32064"/>
    <cellStyle name="Note 8 2 2 2 2 5" xfId="20340"/>
    <cellStyle name="Note 8 2 2 2 2 5 2" xfId="30020"/>
    <cellStyle name="Note 8 2 2 2 2 6" xfId="24074"/>
    <cellStyle name="Note 8 2 2 2 2 6 2" xfId="33754"/>
    <cellStyle name="Note 8 2 2 2 2 7" xfId="25716"/>
    <cellStyle name="Note 8 2 2 2 3" xfId="16644"/>
    <cellStyle name="Note 8 2 2 2 3 2" xfId="17412"/>
    <cellStyle name="Note 8 2 2 2 3 2 2" xfId="22972"/>
    <cellStyle name="Note 8 2 2 2 3 2 2 2" xfId="32652"/>
    <cellStyle name="Note 8 2 2 2 3 2 3" xfId="20969"/>
    <cellStyle name="Note 8 2 2 2 3 2 3 2" xfId="30649"/>
    <cellStyle name="Note 8 2 2 2 3 2 4" xfId="19617"/>
    <cellStyle name="Note 8 2 2 2 3 2 4 2" xfId="29297"/>
    <cellStyle name="Note 8 2 2 2 3 2 5" xfId="26894"/>
    <cellStyle name="Note 8 2 2 2 3 2 6" xfId="25231"/>
    <cellStyle name="Note 8 2 2 2 3 3" xfId="18093"/>
    <cellStyle name="Note 8 2 2 2 3 3 2" xfId="23653"/>
    <cellStyle name="Note 8 2 2 2 3 3 2 2" xfId="33333"/>
    <cellStyle name="Note 8 2 2 2 3 3 3" xfId="19159"/>
    <cellStyle name="Note 8 2 2 2 3 3 3 2" xfId="28839"/>
    <cellStyle name="Note 8 2 2 2 3 3 4" xfId="18668"/>
    <cellStyle name="Note 8 2 2 2 3 3 4 2" xfId="28348"/>
    <cellStyle name="Note 8 2 2 2 3 3 5" xfId="27777"/>
    <cellStyle name="Note 8 2 2 2 3 4" xfId="22148"/>
    <cellStyle name="Note 8 2 2 2 3 4 2" xfId="31828"/>
    <cellStyle name="Note 8 2 2 2 3 5" xfId="19423"/>
    <cellStyle name="Note 8 2 2 2 3 5 2" xfId="29103"/>
    <cellStyle name="Note 8 2 2 2 3 6" xfId="19419"/>
    <cellStyle name="Note 8 2 2 2 3 6 2" xfId="29099"/>
    <cellStyle name="Note 8 2 2 2 3 7" xfId="26287"/>
    <cellStyle name="Note 8 2 2 2 4" xfId="16918"/>
    <cellStyle name="Note 8 2 2 2 4 2" xfId="22471"/>
    <cellStyle name="Note 8 2 2 2 4 2 2" xfId="32151"/>
    <cellStyle name="Note 8 2 2 2 4 3" xfId="20467"/>
    <cellStyle name="Note 8 2 2 2 4 3 2" xfId="30147"/>
    <cellStyle name="Note 8 2 2 2 4 4" xfId="18667"/>
    <cellStyle name="Note 8 2 2 2 4 4 2" xfId="28347"/>
    <cellStyle name="Note 8 2 2 2 4 5" xfId="26453"/>
    <cellStyle name="Note 8 2 2 2 4 6" xfId="25854"/>
    <cellStyle name="Note 8 2 2 2 5" xfId="17823"/>
    <cellStyle name="Note 8 2 2 2 5 2" xfId="23383"/>
    <cellStyle name="Note 8 2 2 2 5 2 2" xfId="33063"/>
    <cellStyle name="Note 8 2 2 2 5 3" xfId="24119"/>
    <cellStyle name="Note 8 2 2 2 5 3 2" xfId="33799"/>
    <cellStyle name="Note 8 2 2 2 5 4" xfId="20807"/>
    <cellStyle name="Note 8 2 2 2 5 4 2" xfId="30487"/>
    <cellStyle name="Note 8 2 2 2 5 5" xfId="27507"/>
    <cellStyle name="Note 8 2 2 2 6" xfId="21878"/>
    <cellStyle name="Note 8 2 2 2 6 2" xfId="31558"/>
    <cellStyle name="Note 8 2 2 2 7" xfId="21792"/>
    <cellStyle name="Note 8 2 2 2 7 2" xfId="31472"/>
    <cellStyle name="Note 8 2 2 2 8" xfId="18820"/>
    <cellStyle name="Note 8 2 2 2 8 2" xfId="28500"/>
    <cellStyle name="Note 8 2 2 2 9" xfId="26250"/>
    <cellStyle name="Note 8 2 2 3" xfId="16250"/>
    <cellStyle name="Note 8 2 2 3 2" xfId="17591"/>
    <cellStyle name="Note 8 2 2 3 2 2" xfId="23151"/>
    <cellStyle name="Note 8 2 2 3 2 2 2" xfId="32831"/>
    <cellStyle name="Note 8 2 2 3 2 3" xfId="21449"/>
    <cellStyle name="Note 8 2 2 3 2 3 2" xfId="31129"/>
    <cellStyle name="Note 8 2 2 3 2 4" xfId="18860"/>
    <cellStyle name="Note 8 2 2 3 2 4 2" xfId="28540"/>
    <cellStyle name="Note 8 2 2 3 2 5" xfId="27073"/>
    <cellStyle name="Note 8 2 2 3 2 6" xfId="27275"/>
    <cellStyle name="Note 8 2 2 3 3" xfId="18272"/>
    <cellStyle name="Note 8 2 2 3 3 2" xfId="23832"/>
    <cellStyle name="Note 8 2 2 3 3 2 2" xfId="33512"/>
    <cellStyle name="Note 8 2 2 3 3 3" xfId="19562"/>
    <cellStyle name="Note 8 2 2 3 3 3 2" xfId="29242"/>
    <cellStyle name="Note 8 2 2 3 3 4" xfId="24658"/>
    <cellStyle name="Note 8 2 2 3 3 4 2" xfId="34338"/>
    <cellStyle name="Note 8 2 2 3 3 5" xfId="27956"/>
    <cellStyle name="Note 8 2 2 3 4" xfId="22327"/>
    <cellStyle name="Note 8 2 2 3 4 2" xfId="32007"/>
    <cellStyle name="Note 8 2 2 3 5" xfId="24192"/>
    <cellStyle name="Note 8 2 2 3 5 2" xfId="33872"/>
    <cellStyle name="Note 8 2 2 3 6" xfId="19486"/>
    <cellStyle name="Note 8 2 2 3 6 2" xfId="29166"/>
    <cellStyle name="Note 8 2 2 3 7" xfId="25765"/>
    <cellStyle name="Note 8 2 2 4" xfId="16587"/>
    <cellStyle name="Note 8 2 2 4 2" xfId="17355"/>
    <cellStyle name="Note 8 2 2 4 2 2" xfId="22915"/>
    <cellStyle name="Note 8 2 2 4 2 2 2" xfId="32595"/>
    <cellStyle name="Note 8 2 2 4 2 3" xfId="21540"/>
    <cellStyle name="Note 8 2 2 4 2 3 2" xfId="31220"/>
    <cellStyle name="Note 8 2 2 4 2 4" xfId="24095"/>
    <cellStyle name="Note 8 2 2 4 2 4 2" xfId="33775"/>
    <cellStyle name="Note 8 2 2 4 2 5" xfId="26837"/>
    <cellStyle name="Note 8 2 2 4 2 6" xfId="25300"/>
    <cellStyle name="Note 8 2 2 4 3" xfId="18036"/>
    <cellStyle name="Note 8 2 2 4 3 2" xfId="23596"/>
    <cellStyle name="Note 8 2 2 4 3 2 2" xfId="33276"/>
    <cellStyle name="Note 8 2 2 4 3 3" xfId="20042"/>
    <cellStyle name="Note 8 2 2 4 3 3 2" xfId="29722"/>
    <cellStyle name="Note 8 2 2 4 3 4" xfId="20380"/>
    <cellStyle name="Note 8 2 2 4 3 4 2" xfId="30060"/>
    <cellStyle name="Note 8 2 2 4 3 5" xfId="27720"/>
    <cellStyle name="Note 8 2 2 4 4" xfId="22091"/>
    <cellStyle name="Note 8 2 2 4 4 2" xfId="31771"/>
    <cellStyle name="Note 8 2 2 4 5" xfId="19409"/>
    <cellStyle name="Note 8 2 2 4 5 2" xfId="29089"/>
    <cellStyle name="Note 8 2 2 4 6" xfId="21408"/>
    <cellStyle name="Note 8 2 2 4 6 2" xfId="31088"/>
    <cellStyle name="Note 8 2 2 4 7" xfId="25351"/>
    <cellStyle name="Note 8 2 2 5" xfId="17295"/>
    <cellStyle name="Note 8 2 2 5 2" xfId="22855"/>
    <cellStyle name="Note 8 2 2 5 2 2" xfId="32535"/>
    <cellStyle name="Note 8 2 2 5 3" xfId="20361"/>
    <cellStyle name="Note 8 2 2 5 3 2" xfId="30041"/>
    <cellStyle name="Note 8 2 2 5 4" xfId="20129"/>
    <cellStyle name="Note 8 2 2 5 4 2" xfId="29809"/>
    <cellStyle name="Note 8 2 2 5 5" xfId="26788"/>
    <cellStyle name="Note 8 2 2 5 6" xfId="27168"/>
    <cellStyle name="Note 8 2 2 6" xfId="17766"/>
    <cellStyle name="Note 8 2 2 6 2" xfId="23326"/>
    <cellStyle name="Note 8 2 2 6 2 2" xfId="33006"/>
    <cellStyle name="Note 8 2 2 6 3" xfId="18976"/>
    <cellStyle name="Note 8 2 2 6 3 2" xfId="28656"/>
    <cellStyle name="Note 8 2 2 6 4" xfId="24443"/>
    <cellStyle name="Note 8 2 2 6 4 2" xfId="34123"/>
    <cellStyle name="Note 8 2 2 6 5" xfId="27450"/>
    <cellStyle name="Note 8 2 2 7" xfId="21819"/>
    <cellStyle name="Note 8 2 2 7 2" xfId="31499"/>
    <cellStyle name="Note 8 2 2 8" xfId="20091"/>
    <cellStyle name="Note 8 2 2 8 2" xfId="29771"/>
    <cellStyle name="Note 8 2 2 9" xfId="24412"/>
    <cellStyle name="Note 8 2 2 9 2" xfId="34092"/>
    <cellStyle name="Note 8 2 3" xfId="16220"/>
    <cellStyle name="Note 8 2 3 2" xfId="16719"/>
    <cellStyle name="Note 8 2 3 2 2" xfId="17561"/>
    <cellStyle name="Note 8 2 3 2 2 2" xfId="23121"/>
    <cellStyle name="Note 8 2 3 2 2 2 2" xfId="32801"/>
    <cellStyle name="Note 8 2 3 2 2 3" xfId="24266"/>
    <cellStyle name="Note 8 2 3 2 2 3 2" xfId="33946"/>
    <cellStyle name="Note 8 2 3 2 2 4" xfId="20885"/>
    <cellStyle name="Note 8 2 3 2 2 4 2" xfId="30565"/>
    <cellStyle name="Note 8 2 3 2 2 5" xfId="27043"/>
    <cellStyle name="Note 8 2 3 2 2 6" xfId="27245"/>
    <cellStyle name="Note 8 2 3 2 3" xfId="18242"/>
    <cellStyle name="Note 8 2 3 2 3 2" xfId="23802"/>
    <cellStyle name="Note 8 2 3 2 3 2 2" xfId="33482"/>
    <cellStyle name="Note 8 2 3 2 3 3" xfId="23991"/>
    <cellStyle name="Note 8 2 3 2 3 3 2" xfId="33671"/>
    <cellStyle name="Note 8 2 3 2 3 4" xfId="23971"/>
    <cellStyle name="Note 8 2 3 2 3 4 2" xfId="33651"/>
    <cellStyle name="Note 8 2 3 2 3 5" xfId="27926"/>
    <cellStyle name="Note 8 2 3 2 4" xfId="22297"/>
    <cellStyle name="Note 8 2 3 2 4 2" xfId="31977"/>
    <cellStyle name="Note 8 2 3 2 5" xfId="20351"/>
    <cellStyle name="Note 8 2 3 2 5 2" xfId="30031"/>
    <cellStyle name="Note 8 2 3 2 6" xfId="24125"/>
    <cellStyle name="Note 8 2 3 2 6 2" xfId="33805"/>
    <cellStyle name="Note 8 2 3 2 7" xfId="25433"/>
    <cellStyle name="Note 8 2 3 3" xfId="16557"/>
    <cellStyle name="Note 8 2 3 3 2" xfId="16875"/>
    <cellStyle name="Note 8 2 3 3 2 2" xfId="22428"/>
    <cellStyle name="Note 8 2 3 3 2 2 2" xfId="32108"/>
    <cellStyle name="Note 8 2 3 3 2 3" xfId="19779"/>
    <cellStyle name="Note 8 2 3 3 2 3 2" xfId="29459"/>
    <cellStyle name="Note 8 2 3 3 2 4" xfId="20037"/>
    <cellStyle name="Note 8 2 3 3 2 4 2" xfId="29717"/>
    <cellStyle name="Note 8 2 3 3 2 5" xfId="26410"/>
    <cellStyle name="Note 8 2 3 3 2 6" xfId="25339"/>
    <cellStyle name="Note 8 2 3 3 3" xfId="18006"/>
    <cellStyle name="Note 8 2 3 3 3 2" xfId="23566"/>
    <cellStyle name="Note 8 2 3 3 3 2 2" xfId="33246"/>
    <cellStyle name="Note 8 2 3 3 3 3" xfId="20963"/>
    <cellStyle name="Note 8 2 3 3 3 3 2" xfId="30643"/>
    <cellStyle name="Note 8 2 3 3 3 4" xfId="21427"/>
    <cellStyle name="Note 8 2 3 3 3 4 2" xfId="31107"/>
    <cellStyle name="Note 8 2 3 3 3 5" xfId="27690"/>
    <cellStyle name="Note 8 2 3 3 4" xfId="22061"/>
    <cellStyle name="Note 8 2 3 3 4 2" xfId="31741"/>
    <cellStyle name="Note 8 2 3 3 5" xfId="20762"/>
    <cellStyle name="Note 8 2 3 3 5 2" xfId="30442"/>
    <cellStyle name="Note 8 2 3 3 6" xfId="20354"/>
    <cellStyle name="Note 8 2 3 3 6 2" xfId="30034"/>
    <cellStyle name="Note 8 2 3 3 7" xfId="25212"/>
    <cellStyle name="Note 8 2 3 4" xfId="17120"/>
    <cellStyle name="Note 8 2 3 4 2" xfId="22673"/>
    <cellStyle name="Note 8 2 3 4 2 2" xfId="32353"/>
    <cellStyle name="Note 8 2 3 4 3" xfId="19552"/>
    <cellStyle name="Note 8 2 3 4 3 2" xfId="29232"/>
    <cellStyle name="Note 8 2 3 4 4" xfId="20702"/>
    <cellStyle name="Note 8 2 3 4 4 2" xfId="30382"/>
    <cellStyle name="Note 8 2 3 4 5" xfId="26646"/>
    <cellStyle name="Note 8 2 3 4 6" xfId="25484"/>
    <cellStyle name="Note 8 2 3 5" xfId="17736"/>
    <cellStyle name="Note 8 2 3 5 2" xfId="23296"/>
    <cellStyle name="Note 8 2 3 5 2 2" xfId="32976"/>
    <cellStyle name="Note 8 2 3 5 3" xfId="24103"/>
    <cellStyle name="Note 8 2 3 5 3 2" xfId="33783"/>
    <cellStyle name="Note 8 2 3 5 4" xfId="18985"/>
    <cellStyle name="Note 8 2 3 5 4 2" xfId="28665"/>
    <cellStyle name="Note 8 2 3 5 5" xfId="27420"/>
    <cellStyle name="Note 8 2 3 6" xfId="21787"/>
    <cellStyle name="Note 8 2 3 6 2" xfId="31467"/>
    <cellStyle name="Note 8 2 3 7" xfId="24484"/>
    <cellStyle name="Note 8 2 3 7 2" xfId="34164"/>
    <cellStyle name="Note 8 2 3 8" xfId="24617"/>
    <cellStyle name="Note 8 2 3 8 2" xfId="34297"/>
    <cellStyle name="Note 8 2 3 9" xfId="25210"/>
    <cellStyle name="Note 8 2 4" xfId="16119"/>
    <cellStyle name="Note 8 2 4 2" xfId="16665"/>
    <cellStyle name="Note 8 2 4 2 2" xfId="17467"/>
    <cellStyle name="Note 8 2 4 2 2 2" xfId="23027"/>
    <cellStyle name="Note 8 2 4 2 2 2 2" xfId="32707"/>
    <cellStyle name="Note 8 2 4 2 2 3" xfId="21335"/>
    <cellStyle name="Note 8 2 4 2 2 3 2" xfId="31015"/>
    <cellStyle name="Note 8 2 4 2 2 4" xfId="19038"/>
    <cellStyle name="Note 8 2 4 2 2 4 2" xfId="28718"/>
    <cellStyle name="Note 8 2 4 2 2 5" xfId="26949"/>
    <cellStyle name="Note 8 2 4 2 2 6" xfId="25166"/>
    <cellStyle name="Note 8 2 4 2 3" xfId="18148"/>
    <cellStyle name="Note 8 2 4 2 3 2" xfId="23708"/>
    <cellStyle name="Note 8 2 4 2 3 2 2" xfId="33388"/>
    <cellStyle name="Note 8 2 4 2 3 3" xfId="24447"/>
    <cellStyle name="Note 8 2 4 2 3 3 2" xfId="34127"/>
    <cellStyle name="Note 8 2 4 2 3 4" xfId="25031"/>
    <cellStyle name="Note 8 2 4 2 3 4 2" xfId="34711"/>
    <cellStyle name="Note 8 2 4 2 3 5" xfId="27832"/>
    <cellStyle name="Note 8 2 4 2 4" xfId="22203"/>
    <cellStyle name="Note 8 2 4 2 4 2" xfId="31883"/>
    <cellStyle name="Note 8 2 4 2 5" xfId="20177"/>
    <cellStyle name="Note 8 2 4 2 5 2" xfId="29857"/>
    <cellStyle name="Note 8 2 4 2 6" xfId="20279"/>
    <cellStyle name="Note 8 2 4 2 6 2" xfId="29959"/>
    <cellStyle name="Note 8 2 4 2 7" xfId="25312"/>
    <cellStyle name="Note 8 2 4 3" xfId="16463"/>
    <cellStyle name="Note 8 2 4 3 2" xfId="17042"/>
    <cellStyle name="Note 8 2 4 3 2 2" xfId="22595"/>
    <cellStyle name="Note 8 2 4 3 2 2 2" xfId="32275"/>
    <cellStyle name="Note 8 2 4 3 2 3" xfId="20080"/>
    <cellStyle name="Note 8 2 4 3 2 3 2" xfId="29760"/>
    <cellStyle name="Note 8 2 4 3 2 4" xfId="24100"/>
    <cellStyle name="Note 8 2 4 3 2 4 2" xfId="33780"/>
    <cellStyle name="Note 8 2 4 3 2 5" xfId="26577"/>
    <cellStyle name="Note 8 2 4 3 2 6" xfId="25159"/>
    <cellStyle name="Note 8 2 4 3 3" xfId="17912"/>
    <cellStyle name="Note 8 2 4 3 3 2" xfId="23472"/>
    <cellStyle name="Note 8 2 4 3 3 2 2" xfId="33152"/>
    <cellStyle name="Note 8 2 4 3 3 3" xfId="19240"/>
    <cellStyle name="Note 8 2 4 3 3 3 2" xfId="28920"/>
    <cellStyle name="Note 8 2 4 3 3 4" xfId="19690"/>
    <cellStyle name="Note 8 2 4 3 3 4 2" xfId="29370"/>
    <cellStyle name="Note 8 2 4 3 3 5" xfId="27596"/>
    <cellStyle name="Note 8 2 4 3 4" xfId="21967"/>
    <cellStyle name="Note 8 2 4 3 4 2" xfId="31647"/>
    <cellStyle name="Note 8 2 4 3 5" xfId="18584"/>
    <cellStyle name="Note 8 2 4 3 5 2" xfId="28264"/>
    <cellStyle name="Note 8 2 4 3 6" xfId="23905"/>
    <cellStyle name="Note 8 2 4 3 6 2" xfId="33585"/>
    <cellStyle name="Note 8 2 4 3 7" xfId="25918"/>
    <cellStyle name="Note 8 2 4 4" xfId="17115"/>
    <cellStyle name="Note 8 2 4 4 2" xfId="22668"/>
    <cellStyle name="Note 8 2 4 4 2 2" xfId="32348"/>
    <cellStyle name="Note 8 2 4 4 3" xfId="24138"/>
    <cellStyle name="Note 8 2 4 4 3 2" xfId="33818"/>
    <cellStyle name="Note 8 2 4 4 4" xfId="21115"/>
    <cellStyle name="Note 8 2 4 4 4 2" xfId="30795"/>
    <cellStyle name="Note 8 2 4 4 5" xfId="26641"/>
    <cellStyle name="Note 8 2 4 4 6" xfId="26284"/>
    <cellStyle name="Note 8 2 4 5" xfId="17282"/>
    <cellStyle name="Note 8 2 4 5 2" xfId="22842"/>
    <cellStyle name="Note 8 2 4 5 2 2" xfId="32522"/>
    <cellStyle name="Note 8 2 4 5 3" xfId="21223"/>
    <cellStyle name="Note 8 2 4 5 3 2" xfId="30903"/>
    <cellStyle name="Note 8 2 4 5 4" xfId="18746"/>
    <cellStyle name="Note 8 2 4 5 4 2" xfId="28426"/>
    <cellStyle name="Note 8 2 4 5 5" xfId="26361"/>
    <cellStyle name="Note 8 2 4 6" xfId="21689"/>
    <cellStyle name="Note 8 2 4 6 2" xfId="31369"/>
    <cellStyle name="Note 8 2 4 7" xfId="19267"/>
    <cellStyle name="Note 8 2 4 7 2" xfId="28947"/>
    <cellStyle name="Note 8 2 4 8" xfId="19611"/>
    <cellStyle name="Note 8 2 4 8 2" xfId="29291"/>
    <cellStyle name="Note 8 2 4 9" xfId="25866"/>
    <cellStyle name="Note 8 2 5" xfId="16098"/>
    <cellStyle name="Note 8 2 5 2" xfId="17446"/>
    <cellStyle name="Note 8 2 5 2 2" xfId="23006"/>
    <cellStyle name="Note 8 2 5 2 2 2" xfId="32686"/>
    <cellStyle name="Note 8 2 5 2 3" xfId="21369"/>
    <cellStyle name="Note 8 2 5 2 3 2" xfId="31049"/>
    <cellStyle name="Note 8 2 5 2 4" xfId="19801"/>
    <cellStyle name="Note 8 2 5 2 4 2" xfId="29481"/>
    <cellStyle name="Note 8 2 5 2 5" xfId="26928"/>
    <cellStyle name="Note 8 2 5 2 6" xfId="25082"/>
    <cellStyle name="Note 8 2 5 3" xfId="18127"/>
    <cellStyle name="Note 8 2 5 3 2" xfId="23687"/>
    <cellStyle name="Note 8 2 5 3 2 2" xfId="33367"/>
    <cellStyle name="Note 8 2 5 3 3" xfId="18369"/>
    <cellStyle name="Note 8 2 5 3 3 2" xfId="28049"/>
    <cellStyle name="Note 8 2 5 3 4" xfId="19714"/>
    <cellStyle name="Note 8 2 5 3 4 2" xfId="29394"/>
    <cellStyle name="Note 8 2 5 3 5" xfId="27811"/>
    <cellStyle name="Note 8 2 5 4" xfId="22182"/>
    <cellStyle name="Note 8 2 5 4 2" xfId="31862"/>
    <cellStyle name="Note 8 2 5 5" xfId="19467"/>
    <cellStyle name="Note 8 2 5 5 2" xfId="29147"/>
    <cellStyle name="Note 8 2 5 6" xfId="19743"/>
    <cellStyle name="Note 8 2 5 6 2" xfId="29423"/>
    <cellStyle name="Note 8 2 5 7" xfId="26146"/>
    <cellStyle name="Note 8 2 6" xfId="16442"/>
    <cellStyle name="Note 8 2 6 2" xfId="16901"/>
    <cellStyle name="Note 8 2 6 2 2" xfId="22454"/>
    <cellStyle name="Note 8 2 6 2 2 2" xfId="32134"/>
    <cellStyle name="Note 8 2 6 2 3" xfId="20566"/>
    <cellStyle name="Note 8 2 6 2 3 2" xfId="30246"/>
    <cellStyle name="Note 8 2 6 2 4" xfId="21093"/>
    <cellStyle name="Note 8 2 6 2 4 2" xfId="30773"/>
    <cellStyle name="Note 8 2 6 2 5" xfId="26436"/>
    <cellStyle name="Note 8 2 6 2 6" xfId="25898"/>
    <cellStyle name="Note 8 2 6 3" xfId="17891"/>
    <cellStyle name="Note 8 2 6 3 2" xfId="23451"/>
    <cellStyle name="Note 8 2 6 3 2 2" xfId="33131"/>
    <cellStyle name="Note 8 2 6 3 3" xfId="20157"/>
    <cellStyle name="Note 8 2 6 3 3 2" xfId="29837"/>
    <cellStyle name="Note 8 2 6 3 4" xfId="20639"/>
    <cellStyle name="Note 8 2 6 3 4 2" xfId="30319"/>
    <cellStyle name="Note 8 2 6 3 5" xfId="27575"/>
    <cellStyle name="Note 8 2 6 4" xfId="21946"/>
    <cellStyle name="Note 8 2 6 4 2" xfId="31626"/>
    <cellStyle name="Note 8 2 6 5" xfId="24439"/>
    <cellStyle name="Note 8 2 6 5 2" xfId="34119"/>
    <cellStyle name="Note 8 2 6 6" xfId="20604"/>
    <cellStyle name="Note 8 2 6 6 2" xfId="30284"/>
    <cellStyle name="Note 8 2 6 7" xfId="25580"/>
    <cellStyle name="Note 8 2 7" xfId="17103"/>
    <cellStyle name="Note 8 2 7 2" xfId="22656"/>
    <cellStyle name="Note 8 2 7 2 2" xfId="32336"/>
    <cellStyle name="Note 8 2 7 3" xfId="20035"/>
    <cellStyle name="Note 8 2 7 3 2" xfId="29715"/>
    <cellStyle name="Note 8 2 7 4" xfId="20124"/>
    <cellStyle name="Note 8 2 7 4 2" xfId="29804"/>
    <cellStyle name="Note 8 2 7 5" xfId="26629"/>
    <cellStyle name="Note 8 2 7 6" xfId="25579"/>
    <cellStyle name="Note 8 2 8" xfId="17247"/>
    <cellStyle name="Note 8 2 8 2" xfId="22799"/>
    <cellStyle name="Note 8 2 8 2 2" xfId="32479"/>
    <cellStyle name="Note 8 2 8 3" xfId="21020"/>
    <cellStyle name="Note 8 2 8 3 2" xfId="30700"/>
    <cellStyle name="Note 8 2 8 4" xfId="18803"/>
    <cellStyle name="Note 8 2 8 4 2" xfId="28483"/>
    <cellStyle name="Note 8 2 8 5" xfId="27153"/>
    <cellStyle name="Note 8 2 9" xfId="21667"/>
    <cellStyle name="Note 8 2 9 2" xfId="31347"/>
    <cellStyle name="Note 8 3" xfId="16017"/>
    <cellStyle name="Note 8 3 10" xfId="25593"/>
    <cellStyle name="Note 8 3 2" xfId="16286"/>
    <cellStyle name="Note 8 3 2 2" xfId="16757"/>
    <cellStyle name="Note 8 3 2 2 2" xfId="17627"/>
    <cellStyle name="Note 8 3 2 2 2 2" xfId="23187"/>
    <cellStyle name="Note 8 3 2 2 2 2 2" xfId="32867"/>
    <cellStyle name="Note 8 3 2 2 2 3" xfId="20822"/>
    <cellStyle name="Note 8 3 2 2 2 3 2" xfId="30502"/>
    <cellStyle name="Note 8 3 2 2 2 4" xfId="19211"/>
    <cellStyle name="Note 8 3 2 2 2 4 2" xfId="28891"/>
    <cellStyle name="Note 8 3 2 2 2 5" xfId="27109"/>
    <cellStyle name="Note 8 3 2 2 2 6" xfId="27311"/>
    <cellStyle name="Note 8 3 2 2 3" xfId="18308"/>
    <cellStyle name="Note 8 3 2 2 3 2" xfId="23868"/>
    <cellStyle name="Note 8 3 2 2 3 2 2" xfId="33548"/>
    <cellStyle name="Note 8 3 2 2 3 3" xfId="24568"/>
    <cellStyle name="Note 8 3 2 2 3 3 2" xfId="34248"/>
    <cellStyle name="Note 8 3 2 2 3 4" xfId="24933"/>
    <cellStyle name="Note 8 3 2 2 3 4 2" xfId="34613"/>
    <cellStyle name="Note 8 3 2 2 3 5" xfId="27992"/>
    <cellStyle name="Note 8 3 2 2 4" xfId="22363"/>
    <cellStyle name="Note 8 3 2 2 4 2" xfId="32043"/>
    <cellStyle name="Note 8 3 2 2 5" xfId="20083"/>
    <cellStyle name="Note 8 3 2 2 5 2" xfId="29763"/>
    <cellStyle name="Note 8 3 2 2 6" xfId="20788"/>
    <cellStyle name="Note 8 3 2 2 6 2" xfId="30468"/>
    <cellStyle name="Note 8 3 2 2 7" xfId="26213"/>
    <cellStyle name="Note 8 3 2 3" xfId="16623"/>
    <cellStyle name="Note 8 3 2 3 2" xfId="17391"/>
    <cellStyle name="Note 8 3 2 3 2 2" xfId="22951"/>
    <cellStyle name="Note 8 3 2 3 2 2 2" xfId="32631"/>
    <cellStyle name="Note 8 3 2 3 2 3" xfId="18981"/>
    <cellStyle name="Note 8 3 2 3 2 3 2" xfId="28661"/>
    <cellStyle name="Note 8 3 2 3 2 4" xfId="18723"/>
    <cellStyle name="Note 8 3 2 3 2 4 2" xfId="28403"/>
    <cellStyle name="Note 8 3 2 3 2 5" xfId="26873"/>
    <cellStyle name="Note 8 3 2 3 2 6" xfId="25235"/>
    <cellStyle name="Note 8 3 2 3 3" xfId="18072"/>
    <cellStyle name="Note 8 3 2 3 3 2" xfId="23632"/>
    <cellStyle name="Note 8 3 2 3 3 2 2" xfId="33312"/>
    <cellStyle name="Note 8 3 2 3 3 3" xfId="21096"/>
    <cellStyle name="Note 8 3 2 3 3 3 2" xfId="30776"/>
    <cellStyle name="Note 8 3 2 3 3 4" xfId="21521"/>
    <cellStyle name="Note 8 3 2 3 3 4 2" xfId="31201"/>
    <cellStyle name="Note 8 3 2 3 3 5" xfId="27756"/>
    <cellStyle name="Note 8 3 2 3 4" xfId="22127"/>
    <cellStyle name="Note 8 3 2 3 4 2" xfId="31807"/>
    <cellStyle name="Note 8 3 2 3 5" xfId="20729"/>
    <cellStyle name="Note 8 3 2 3 5 2" xfId="30409"/>
    <cellStyle name="Note 8 3 2 3 6" xfId="18444"/>
    <cellStyle name="Note 8 3 2 3 6 2" xfId="28124"/>
    <cellStyle name="Note 8 3 2 3 7" xfId="25802"/>
    <cellStyle name="Note 8 3 2 4" xfId="17294"/>
    <cellStyle name="Note 8 3 2 4 2" xfId="22854"/>
    <cellStyle name="Note 8 3 2 4 2 2" xfId="32534"/>
    <cellStyle name="Note 8 3 2 4 3" xfId="21634"/>
    <cellStyle name="Note 8 3 2 4 3 2" xfId="31314"/>
    <cellStyle name="Note 8 3 2 4 4" xfId="20225"/>
    <cellStyle name="Note 8 3 2 4 4 2" xfId="29905"/>
    <cellStyle name="Note 8 3 2 4 5" xfId="26787"/>
    <cellStyle name="Note 8 3 2 4 6" xfId="27135"/>
    <cellStyle name="Note 8 3 2 5" xfId="17802"/>
    <cellStyle name="Note 8 3 2 5 2" xfId="23362"/>
    <cellStyle name="Note 8 3 2 5 2 2" xfId="33042"/>
    <cellStyle name="Note 8 3 2 5 3" xfId="23968"/>
    <cellStyle name="Note 8 3 2 5 3 2" xfId="33648"/>
    <cellStyle name="Note 8 3 2 5 4" xfId="20081"/>
    <cellStyle name="Note 8 3 2 5 4 2" xfId="29761"/>
    <cellStyle name="Note 8 3 2 5 5" xfId="27486"/>
    <cellStyle name="Note 8 3 2 6" xfId="21857"/>
    <cellStyle name="Note 8 3 2 6 2" xfId="31537"/>
    <cellStyle name="Note 8 3 2 7" xfId="21614"/>
    <cellStyle name="Note 8 3 2 7 2" xfId="31294"/>
    <cellStyle name="Note 8 3 2 8" xfId="20852"/>
    <cellStyle name="Note 8 3 2 8 2" xfId="30532"/>
    <cellStyle name="Note 8 3 2 9" xfId="25559"/>
    <cellStyle name="Note 8 3 3" xfId="16187"/>
    <cellStyle name="Note 8 3 3 2" xfId="17528"/>
    <cellStyle name="Note 8 3 3 2 2" xfId="23088"/>
    <cellStyle name="Note 8 3 3 2 2 2" xfId="32768"/>
    <cellStyle name="Note 8 3 3 2 3" xfId="19201"/>
    <cellStyle name="Note 8 3 3 2 3 2" xfId="28881"/>
    <cellStyle name="Note 8 3 3 2 4" xfId="19179"/>
    <cellStyle name="Note 8 3 3 2 4 2" xfId="28859"/>
    <cellStyle name="Note 8 3 3 2 5" xfId="27010"/>
    <cellStyle name="Note 8 3 3 2 6" xfId="27212"/>
    <cellStyle name="Note 8 3 3 3" xfId="18209"/>
    <cellStyle name="Note 8 3 3 3 2" xfId="23769"/>
    <cellStyle name="Note 8 3 3 3 2 2" xfId="33449"/>
    <cellStyle name="Note 8 3 3 3 3" xfId="20668"/>
    <cellStyle name="Note 8 3 3 3 3 2" xfId="30348"/>
    <cellStyle name="Note 8 3 3 3 4" xfId="24980"/>
    <cellStyle name="Note 8 3 3 3 4 2" xfId="34660"/>
    <cellStyle name="Note 8 3 3 3 5" xfId="27893"/>
    <cellStyle name="Note 8 3 3 4" xfId="22264"/>
    <cellStyle name="Note 8 3 3 4 2" xfId="31944"/>
    <cellStyle name="Note 8 3 3 5" xfId="24404"/>
    <cellStyle name="Note 8 3 3 5 2" xfId="34084"/>
    <cellStyle name="Note 8 3 3 6" xfId="20955"/>
    <cellStyle name="Note 8 3 3 6 2" xfId="30635"/>
    <cellStyle name="Note 8 3 3 7" xfId="25723"/>
    <cellStyle name="Note 8 3 4" xfId="16524"/>
    <cellStyle name="Note 8 3 4 2" xfId="17129"/>
    <cellStyle name="Note 8 3 4 2 2" xfId="22682"/>
    <cellStyle name="Note 8 3 4 2 2 2" xfId="32362"/>
    <cellStyle name="Note 8 3 4 2 3" xfId="21414"/>
    <cellStyle name="Note 8 3 4 2 3 2" xfId="31094"/>
    <cellStyle name="Note 8 3 4 2 4" xfId="19500"/>
    <cellStyle name="Note 8 3 4 2 4 2" xfId="29180"/>
    <cellStyle name="Note 8 3 4 2 5" xfId="26655"/>
    <cellStyle name="Note 8 3 4 2 6" xfId="25123"/>
    <cellStyle name="Note 8 3 4 3" xfId="17973"/>
    <cellStyle name="Note 8 3 4 3 2" xfId="23533"/>
    <cellStyle name="Note 8 3 4 3 2 2" xfId="33213"/>
    <cellStyle name="Note 8 3 4 3 3" xfId="20749"/>
    <cellStyle name="Note 8 3 4 3 3 2" xfId="30429"/>
    <cellStyle name="Note 8 3 4 3 4" xfId="24956"/>
    <cellStyle name="Note 8 3 4 3 4 2" xfId="34636"/>
    <cellStyle name="Note 8 3 4 3 5" xfId="27657"/>
    <cellStyle name="Note 8 3 4 4" xfId="22028"/>
    <cellStyle name="Note 8 3 4 4 2" xfId="31708"/>
    <cellStyle name="Note 8 3 4 5" xfId="18579"/>
    <cellStyle name="Note 8 3 4 5 2" xfId="28259"/>
    <cellStyle name="Note 8 3 4 6" xfId="24390"/>
    <cellStyle name="Note 8 3 4 6 2" xfId="34070"/>
    <cellStyle name="Note 8 3 4 7" xfId="25340"/>
    <cellStyle name="Note 8 3 5" xfId="17040"/>
    <cellStyle name="Note 8 3 5 2" xfId="22593"/>
    <cellStyle name="Note 8 3 5 2 2" xfId="32273"/>
    <cellStyle name="Note 8 3 5 3" xfId="18592"/>
    <cellStyle name="Note 8 3 5 3 2" xfId="28272"/>
    <cellStyle name="Note 8 3 5 4" xfId="18458"/>
    <cellStyle name="Note 8 3 5 4 2" xfId="28138"/>
    <cellStyle name="Note 8 3 5 5" xfId="26575"/>
    <cellStyle name="Note 8 3 5 6" xfId="26170"/>
    <cellStyle name="Note 8 3 6" xfId="17703"/>
    <cellStyle name="Note 8 3 6 2" xfId="23263"/>
    <cellStyle name="Note 8 3 6 2 2" xfId="32943"/>
    <cellStyle name="Note 8 3 6 3" xfId="24234"/>
    <cellStyle name="Note 8 3 6 3 2" xfId="33914"/>
    <cellStyle name="Note 8 3 6 4" xfId="21324"/>
    <cellStyle name="Note 8 3 6 4 2" xfId="31004"/>
    <cellStyle name="Note 8 3 6 5" xfId="27387"/>
    <cellStyle name="Note 8 3 7" xfId="21754"/>
    <cellStyle name="Note 8 3 7 2" xfId="31434"/>
    <cellStyle name="Note 8 3 8" xfId="24362"/>
    <cellStyle name="Note 8 3 8 2" xfId="34042"/>
    <cellStyle name="Note 8 3 9" xfId="24860"/>
    <cellStyle name="Note 8 3 9 2" xfId="34540"/>
    <cellStyle name="Note 8 4" xfId="16194"/>
    <cellStyle name="Note 8 4 2" xfId="16696"/>
    <cellStyle name="Note 8 4 2 2" xfId="17535"/>
    <cellStyle name="Note 8 4 2 2 2" xfId="23095"/>
    <cellStyle name="Note 8 4 2 2 2 2" xfId="32775"/>
    <cellStyle name="Note 8 4 2 2 3" xfId="18603"/>
    <cellStyle name="Note 8 4 2 2 3 2" xfId="28283"/>
    <cellStyle name="Note 8 4 2 2 4" xfId="24891"/>
    <cellStyle name="Note 8 4 2 2 4 2" xfId="34571"/>
    <cellStyle name="Note 8 4 2 2 5" xfId="27017"/>
    <cellStyle name="Note 8 4 2 2 6" xfId="27219"/>
    <cellStyle name="Note 8 4 2 3" xfId="18216"/>
    <cellStyle name="Note 8 4 2 3 2" xfId="23776"/>
    <cellStyle name="Note 8 4 2 3 2 2" xfId="33456"/>
    <cellStyle name="Note 8 4 2 3 3" xfId="24543"/>
    <cellStyle name="Note 8 4 2 3 3 2" xfId="34223"/>
    <cellStyle name="Note 8 4 2 3 4" xfId="24859"/>
    <cellStyle name="Note 8 4 2 3 4 2" xfId="34539"/>
    <cellStyle name="Note 8 4 2 3 5" xfId="27900"/>
    <cellStyle name="Note 8 4 2 4" xfId="22271"/>
    <cellStyle name="Note 8 4 2 4 2" xfId="31951"/>
    <cellStyle name="Note 8 4 2 5" xfId="19712"/>
    <cellStyle name="Note 8 4 2 5 2" xfId="29392"/>
    <cellStyle name="Note 8 4 2 6" xfId="18342"/>
    <cellStyle name="Note 8 4 2 6 2" xfId="28022"/>
    <cellStyle name="Note 8 4 2 7" xfId="25547"/>
    <cellStyle name="Note 8 4 3" xfId="16531"/>
    <cellStyle name="Note 8 4 3 2" xfId="16863"/>
    <cellStyle name="Note 8 4 3 2 2" xfId="22416"/>
    <cellStyle name="Note 8 4 3 2 2 2" xfId="32096"/>
    <cellStyle name="Note 8 4 3 2 3" xfId="18404"/>
    <cellStyle name="Note 8 4 3 2 3 2" xfId="28084"/>
    <cellStyle name="Note 8 4 3 2 4" xfId="20422"/>
    <cellStyle name="Note 8 4 3 2 4 2" xfId="30102"/>
    <cellStyle name="Note 8 4 3 2 5" xfId="26398"/>
    <cellStyle name="Note 8 4 3 2 6" xfId="25815"/>
    <cellStyle name="Note 8 4 3 3" xfId="17980"/>
    <cellStyle name="Note 8 4 3 3 2" xfId="23540"/>
    <cellStyle name="Note 8 4 3 3 2 2" xfId="33220"/>
    <cellStyle name="Note 8 4 3 3 3" xfId="24227"/>
    <cellStyle name="Note 8 4 3 3 3 2" xfId="33907"/>
    <cellStyle name="Note 8 4 3 3 4" xfId="19790"/>
    <cellStyle name="Note 8 4 3 3 4 2" xfId="29470"/>
    <cellStyle name="Note 8 4 3 3 5" xfId="27664"/>
    <cellStyle name="Note 8 4 3 4" xfId="22035"/>
    <cellStyle name="Note 8 4 3 4 2" xfId="31715"/>
    <cellStyle name="Note 8 4 3 5" xfId="20181"/>
    <cellStyle name="Note 8 4 3 5 2" xfId="29861"/>
    <cellStyle name="Note 8 4 3 6" xfId="21420"/>
    <cellStyle name="Note 8 4 3 6 2" xfId="31100"/>
    <cellStyle name="Note 8 4 3 7" xfId="25751"/>
    <cellStyle name="Note 8 4 4" xfId="17121"/>
    <cellStyle name="Note 8 4 4 2" xfId="22674"/>
    <cellStyle name="Note 8 4 4 2 2" xfId="32354"/>
    <cellStyle name="Note 8 4 4 3" xfId="20033"/>
    <cellStyle name="Note 8 4 4 3 2" xfId="29713"/>
    <cellStyle name="Note 8 4 4 4" xfId="19673"/>
    <cellStyle name="Note 8 4 4 4 2" xfId="29353"/>
    <cellStyle name="Note 8 4 4 5" xfId="26647"/>
    <cellStyle name="Note 8 4 4 6" xfId="25356"/>
    <cellStyle name="Note 8 4 5" xfId="17710"/>
    <cellStyle name="Note 8 4 5 2" xfId="23270"/>
    <cellStyle name="Note 8 4 5 2 2" xfId="32950"/>
    <cellStyle name="Note 8 4 5 3" xfId="20685"/>
    <cellStyle name="Note 8 4 5 3 2" xfId="30365"/>
    <cellStyle name="Note 8 4 5 4" xfId="20891"/>
    <cellStyle name="Note 8 4 5 4 2" xfId="30571"/>
    <cellStyle name="Note 8 4 5 5" xfId="27394"/>
    <cellStyle name="Note 8 4 6" xfId="21761"/>
    <cellStyle name="Note 8 4 6 2" xfId="31441"/>
    <cellStyle name="Note 8 4 7" xfId="23951"/>
    <cellStyle name="Note 8 4 7 2" xfId="33631"/>
    <cellStyle name="Note 8 4 8" xfId="24604"/>
    <cellStyle name="Note 8 4 8 2" xfId="34284"/>
    <cellStyle name="Note 8 4 9" xfId="25803"/>
    <cellStyle name="Note 8 5" xfId="16408"/>
    <cellStyle name="Note 8 5 2" xfId="16850"/>
    <cellStyle name="Note 8 5 2 2" xfId="22403"/>
    <cellStyle name="Note 8 5 2 2 2" xfId="32083"/>
    <cellStyle name="Note 8 5 2 3" xfId="18596"/>
    <cellStyle name="Note 8 5 2 3 2" xfId="28276"/>
    <cellStyle name="Note 8 5 2 4" xfId="18658"/>
    <cellStyle name="Note 8 5 2 4 2" xfId="28338"/>
    <cellStyle name="Note 8 5 2 5" xfId="26385"/>
    <cellStyle name="Note 8 5 2 6" xfId="25502"/>
    <cellStyle name="Note 8 5 3" xfId="17857"/>
    <cellStyle name="Note 8 5 3 2" xfId="23417"/>
    <cellStyle name="Note 8 5 3 2 2" xfId="33097"/>
    <cellStyle name="Note 8 5 3 3" xfId="24193"/>
    <cellStyle name="Note 8 5 3 3 2" xfId="33873"/>
    <cellStyle name="Note 8 5 3 4" xfId="18931"/>
    <cellStyle name="Note 8 5 3 4 2" xfId="28611"/>
    <cellStyle name="Note 8 5 3 5" xfId="27541"/>
    <cellStyle name="Note 8 5 4" xfId="21912"/>
    <cellStyle name="Note 8 5 4 2" xfId="31592"/>
    <cellStyle name="Note 8 5 5" xfId="19158"/>
    <cellStyle name="Note 8 5 5 2" xfId="28838"/>
    <cellStyle name="Note 8 5 6" xfId="24852"/>
    <cellStyle name="Note 8 5 6 2" xfId="34532"/>
    <cellStyle name="Note 8 5 7" xfId="26234"/>
    <cellStyle name="Note 8 6" xfId="19631"/>
    <cellStyle name="Note 8 6 2" xfId="29311"/>
    <cellStyle name="Note 9" xfId="15929"/>
    <cellStyle name="Note 9 2" xfId="15930"/>
    <cellStyle name="Output" xfId="10" builtinId="21" customBuiltin="1"/>
    <cellStyle name="Output 2" xfId="137"/>
    <cellStyle name="Output 2 2" xfId="15945"/>
    <cellStyle name="Output 2 2 10" xfId="24399"/>
    <cellStyle name="Output 2 2 10 2" xfId="34079"/>
    <cellStyle name="Output 2 2 11" xfId="19501"/>
    <cellStyle name="Output 2 2 11 2" xfId="29181"/>
    <cellStyle name="Output 2 2 12" xfId="26014"/>
    <cellStyle name="Output 2 2 2" xfId="16037"/>
    <cellStyle name="Output 2 2 2 10" xfId="25317"/>
    <cellStyle name="Output 2 2 2 2" xfId="16291"/>
    <cellStyle name="Output 2 2 2 2 2" xfId="16762"/>
    <cellStyle name="Output 2 2 2 2 2 2" xfId="17632"/>
    <cellStyle name="Output 2 2 2 2 2 2 2" xfId="23192"/>
    <cellStyle name="Output 2 2 2 2 2 2 2 2" xfId="32872"/>
    <cellStyle name="Output 2 2 2 2 2 2 3" xfId="24522"/>
    <cellStyle name="Output 2 2 2 2 2 2 3 2" xfId="34202"/>
    <cellStyle name="Output 2 2 2 2 2 2 4" xfId="19759"/>
    <cellStyle name="Output 2 2 2 2 2 2 4 2" xfId="29439"/>
    <cellStyle name="Output 2 2 2 2 2 2 5" xfId="27114"/>
    <cellStyle name="Output 2 2 2 2 2 2 6" xfId="27316"/>
    <cellStyle name="Output 2 2 2 2 2 3" xfId="18313"/>
    <cellStyle name="Output 2 2 2 2 2 3 2" xfId="23873"/>
    <cellStyle name="Output 2 2 2 2 2 3 2 2" xfId="33553"/>
    <cellStyle name="Output 2 2 2 2 2 3 3" xfId="24573"/>
    <cellStyle name="Output 2 2 2 2 2 3 3 2" xfId="34253"/>
    <cellStyle name="Output 2 2 2 2 2 3 4" xfId="24924"/>
    <cellStyle name="Output 2 2 2 2 2 3 4 2" xfId="34604"/>
    <cellStyle name="Output 2 2 2 2 2 3 5" xfId="27997"/>
    <cellStyle name="Output 2 2 2 2 2 4" xfId="22368"/>
    <cellStyle name="Output 2 2 2 2 2 4 2" xfId="32048"/>
    <cellStyle name="Output 2 2 2 2 2 5" xfId="19356"/>
    <cellStyle name="Output 2 2 2 2 2 5 2" xfId="29036"/>
    <cellStyle name="Output 2 2 2 2 2 6" xfId="18710"/>
    <cellStyle name="Output 2 2 2 2 2 6 2" xfId="28390"/>
    <cellStyle name="Output 2 2 2 2 2 7" xfId="25411"/>
    <cellStyle name="Output 2 2 2 2 3" xfId="16628"/>
    <cellStyle name="Output 2 2 2 2 3 2" xfId="17396"/>
    <cellStyle name="Output 2 2 2 2 3 2 2" xfId="22956"/>
    <cellStyle name="Output 2 2 2 2 3 2 2 2" xfId="32636"/>
    <cellStyle name="Output 2 2 2 2 3 2 3" xfId="18338"/>
    <cellStyle name="Output 2 2 2 2 3 2 3 2" xfId="28018"/>
    <cellStyle name="Output 2 2 2 2 3 2 4" xfId="20970"/>
    <cellStyle name="Output 2 2 2 2 3 2 4 2" xfId="30650"/>
    <cellStyle name="Output 2 2 2 2 3 2 5" xfId="26878"/>
    <cellStyle name="Output 2 2 2 2 3 2 6" xfId="25094"/>
    <cellStyle name="Output 2 2 2 2 3 3" xfId="18077"/>
    <cellStyle name="Output 2 2 2 2 3 3 2" xfId="23637"/>
    <cellStyle name="Output 2 2 2 2 3 3 2 2" xfId="33317"/>
    <cellStyle name="Output 2 2 2 2 3 3 3" xfId="21196"/>
    <cellStyle name="Output 2 2 2 2 3 3 3 2" xfId="30876"/>
    <cellStyle name="Output 2 2 2 2 3 3 4" xfId="19110"/>
    <cellStyle name="Output 2 2 2 2 3 3 4 2" xfId="28790"/>
    <cellStyle name="Output 2 2 2 2 3 3 5" xfId="27761"/>
    <cellStyle name="Output 2 2 2 2 3 4" xfId="22132"/>
    <cellStyle name="Output 2 2 2 2 3 4 2" xfId="31812"/>
    <cellStyle name="Output 2 2 2 2 3 5" xfId="21481"/>
    <cellStyle name="Output 2 2 2 2 3 5 2" xfId="31161"/>
    <cellStyle name="Output 2 2 2 2 3 6" xfId="18727"/>
    <cellStyle name="Output 2 2 2 2 3 6 2" xfId="28407"/>
    <cellStyle name="Output 2 2 2 2 3 7" xfId="25995"/>
    <cellStyle name="Output 2 2 2 2 4" xfId="16925"/>
    <cellStyle name="Output 2 2 2 2 4 2" xfId="22478"/>
    <cellStyle name="Output 2 2 2 2 4 2 2" xfId="32158"/>
    <cellStyle name="Output 2 2 2 2 4 3" xfId="19507"/>
    <cellStyle name="Output 2 2 2 2 4 3 2" xfId="29187"/>
    <cellStyle name="Output 2 2 2 2 4 4" xfId="19852"/>
    <cellStyle name="Output 2 2 2 2 4 4 2" xfId="29532"/>
    <cellStyle name="Output 2 2 2 2 4 5" xfId="26460"/>
    <cellStyle name="Output 2 2 2 2 4 6" xfId="26216"/>
    <cellStyle name="Output 2 2 2 2 5" xfId="17807"/>
    <cellStyle name="Output 2 2 2 2 5 2" xfId="23367"/>
    <cellStyle name="Output 2 2 2 2 5 2 2" xfId="33047"/>
    <cellStyle name="Output 2 2 2 2 5 3" xfId="18346"/>
    <cellStyle name="Output 2 2 2 2 5 3 2" xfId="28026"/>
    <cellStyle name="Output 2 2 2 2 5 4" xfId="21359"/>
    <cellStyle name="Output 2 2 2 2 5 4 2" xfId="31039"/>
    <cellStyle name="Output 2 2 2 2 5 5" xfId="27491"/>
    <cellStyle name="Output 2 2 2 2 6" xfId="21862"/>
    <cellStyle name="Output 2 2 2 2 6 2" xfId="31542"/>
    <cellStyle name="Output 2 2 2 2 7" xfId="18545"/>
    <cellStyle name="Output 2 2 2 2 7 2" xfId="28225"/>
    <cellStyle name="Output 2 2 2 2 8" xfId="21357"/>
    <cellStyle name="Output 2 2 2 2 8 2" xfId="31037"/>
    <cellStyle name="Output 2 2 2 2 9" xfId="25901"/>
    <cellStyle name="Output 2 2 2 3" xfId="16226"/>
    <cellStyle name="Output 2 2 2 3 2" xfId="17567"/>
    <cellStyle name="Output 2 2 2 3 2 2" xfId="23127"/>
    <cellStyle name="Output 2 2 2 3 2 2 2" xfId="32807"/>
    <cellStyle name="Output 2 2 2 3 2 3" xfId="20735"/>
    <cellStyle name="Output 2 2 2 3 2 3 2" xfId="30415"/>
    <cellStyle name="Output 2 2 2 3 2 4" xfId="24191"/>
    <cellStyle name="Output 2 2 2 3 2 4 2" xfId="33871"/>
    <cellStyle name="Output 2 2 2 3 2 5" xfId="27049"/>
    <cellStyle name="Output 2 2 2 3 2 6" xfId="27251"/>
    <cellStyle name="Output 2 2 2 3 3" xfId="18248"/>
    <cellStyle name="Output 2 2 2 3 3 2" xfId="23808"/>
    <cellStyle name="Output 2 2 2 3 3 2 2" xfId="33488"/>
    <cellStyle name="Output 2 2 2 3 3 3" xfId="24161"/>
    <cellStyle name="Output 2 2 2 3 3 3 2" xfId="33841"/>
    <cellStyle name="Output 2 2 2 3 3 4" xfId="24592"/>
    <cellStyle name="Output 2 2 2 3 3 4 2" xfId="34272"/>
    <cellStyle name="Output 2 2 2 3 3 5" xfId="27932"/>
    <cellStyle name="Output 2 2 2 3 4" xfId="22303"/>
    <cellStyle name="Output 2 2 2 3 4 2" xfId="31983"/>
    <cellStyle name="Output 2 2 2 3 5" xfId="18880"/>
    <cellStyle name="Output 2 2 2 3 5 2" xfId="28560"/>
    <cellStyle name="Output 2 2 2 3 6" xfId="18645"/>
    <cellStyle name="Output 2 2 2 3 6 2" xfId="28325"/>
    <cellStyle name="Output 2 2 2 3 7" xfId="25530"/>
    <cellStyle name="Output 2 2 2 4" xfId="16563"/>
    <cellStyle name="Output 2 2 2 4 2" xfId="17331"/>
    <cellStyle name="Output 2 2 2 4 2 2" xfId="22891"/>
    <cellStyle name="Output 2 2 2 4 2 2 2" xfId="32571"/>
    <cellStyle name="Output 2 2 2 4 2 3" xfId="24480"/>
    <cellStyle name="Output 2 2 2 4 2 3 2" xfId="34160"/>
    <cellStyle name="Output 2 2 2 4 2 4" xfId="20401"/>
    <cellStyle name="Output 2 2 2 4 2 4 2" xfId="30081"/>
    <cellStyle name="Output 2 2 2 4 2 5" xfId="26813"/>
    <cellStyle name="Output 2 2 2 4 2 6" xfId="25115"/>
    <cellStyle name="Output 2 2 2 4 3" xfId="18012"/>
    <cellStyle name="Output 2 2 2 4 3 2" xfId="23572"/>
    <cellStyle name="Output 2 2 2 4 3 2 2" xfId="33252"/>
    <cellStyle name="Output 2 2 2 4 3 3" xfId="19705"/>
    <cellStyle name="Output 2 2 2 4 3 3 2" xfId="29385"/>
    <cellStyle name="Output 2 2 2 4 3 4" xfId="18944"/>
    <cellStyle name="Output 2 2 2 4 3 4 2" xfId="28624"/>
    <cellStyle name="Output 2 2 2 4 3 5" xfId="27696"/>
    <cellStyle name="Output 2 2 2 4 4" xfId="22067"/>
    <cellStyle name="Output 2 2 2 4 4 2" xfId="31747"/>
    <cellStyle name="Output 2 2 2 4 5" xfId="19299"/>
    <cellStyle name="Output 2 2 2 4 5 2" xfId="28979"/>
    <cellStyle name="Output 2 2 2 4 6" xfId="20270"/>
    <cellStyle name="Output 2 2 2 4 6 2" xfId="29950"/>
    <cellStyle name="Output 2 2 2 4 7" xfId="25764"/>
    <cellStyle name="Output 2 2 2 5" xfId="17041"/>
    <cellStyle name="Output 2 2 2 5 2" xfId="22594"/>
    <cellStyle name="Output 2 2 2 5 2 2" xfId="32274"/>
    <cellStyle name="Output 2 2 2 5 3" xfId="20145"/>
    <cellStyle name="Output 2 2 2 5 3 2" xfId="29825"/>
    <cellStyle name="Output 2 2 2 5 4" xfId="19635"/>
    <cellStyle name="Output 2 2 2 5 4 2" xfId="29315"/>
    <cellStyle name="Output 2 2 2 5 5" xfId="26576"/>
    <cellStyle name="Output 2 2 2 5 6" xfId="25781"/>
    <cellStyle name="Output 2 2 2 6" xfId="17742"/>
    <cellStyle name="Output 2 2 2 6 2" xfId="23302"/>
    <cellStyle name="Output 2 2 2 6 2 2" xfId="32982"/>
    <cellStyle name="Output 2 2 2 6 3" xfId="21117"/>
    <cellStyle name="Output 2 2 2 6 3 2" xfId="30797"/>
    <cellStyle name="Output 2 2 2 6 4" xfId="19767"/>
    <cellStyle name="Output 2 2 2 6 4 2" xfId="29447"/>
    <cellStyle name="Output 2 2 2 6 5" xfId="27426"/>
    <cellStyle name="Output 2 2 2 7" xfId="21795"/>
    <cellStyle name="Output 2 2 2 7 2" xfId="31475"/>
    <cellStyle name="Output 2 2 2 8" xfId="24224"/>
    <cellStyle name="Output 2 2 2 8 2" xfId="33904"/>
    <cellStyle name="Output 2 2 2 9" xfId="24877"/>
    <cellStyle name="Output 2 2 2 9 2" xfId="34557"/>
    <cellStyle name="Output 2 2 3" xfId="16193"/>
    <cellStyle name="Output 2 2 3 2" xfId="16695"/>
    <cellStyle name="Output 2 2 3 2 2" xfId="17534"/>
    <cellStyle name="Output 2 2 3 2 2 2" xfId="23094"/>
    <cellStyle name="Output 2 2 3 2 2 2 2" xfId="32774"/>
    <cellStyle name="Output 2 2 3 2 2 3" xfId="20787"/>
    <cellStyle name="Output 2 2 3 2 2 3 2" xfId="30467"/>
    <cellStyle name="Output 2 2 3 2 2 4" xfId="24762"/>
    <cellStyle name="Output 2 2 3 2 2 4 2" xfId="34442"/>
    <cellStyle name="Output 2 2 3 2 2 5" xfId="27016"/>
    <cellStyle name="Output 2 2 3 2 2 6" xfId="27218"/>
    <cellStyle name="Output 2 2 3 2 3" xfId="18215"/>
    <cellStyle name="Output 2 2 3 2 3 2" xfId="23775"/>
    <cellStyle name="Output 2 2 3 2 3 2 2" xfId="33455"/>
    <cellStyle name="Output 2 2 3 2 3 3" xfId="24482"/>
    <cellStyle name="Output 2 2 3 2 3 3 2" xfId="34162"/>
    <cellStyle name="Output 2 2 3 2 3 4" xfId="24502"/>
    <cellStyle name="Output 2 2 3 2 3 4 2" xfId="34182"/>
    <cellStyle name="Output 2 2 3 2 3 5" xfId="27899"/>
    <cellStyle name="Output 2 2 3 2 4" xfId="22270"/>
    <cellStyle name="Output 2 2 3 2 4 2" xfId="31950"/>
    <cellStyle name="Output 2 2 3 2 5" xfId="20780"/>
    <cellStyle name="Output 2 2 3 2 5 2" xfId="30460"/>
    <cellStyle name="Output 2 2 3 2 6" xfId="20421"/>
    <cellStyle name="Output 2 2 3 2 6 2" xfId="30101"/>
    <cellStyle name="Output 2 2 3 2 7" xfId="26087"/>
    <cellStyle name="Output 2 2 3 3" xfId="16530"/>
    <cellStyle name="Output 2 2 3 3 2" xfId="16881"/>
    <cellStyle name="Output 2 2 3 3 2 2" xfId="22434"/>
    <cellStyle name="Output 2 2 3 3 2 2 2" xfId="32114"/>
    <cellStyle name="Output 2 2 3 3 2 3" xfId="18866"/>
    <cellStyle name="Output 2 2 3 3 2 3 2" xfId="28546"/>
    <cellStyle name="Output 2 2 3 3 2 4" xfId="20074"/>
    <cellStyle name="Output 2 2 3 3 2 4 2" xfId="29754"/>
    <cellStyle name="Output 2 2 3 3 2 5" xfId="26416"/>
    <cellStyle name="Output 2 2 3 3 2 6" xfId="25523"/>
    <cellStyle name="Output 2 2 3 3 3" xfId="17979"/>
    <cellStyle name="Output 2 2 3 3 3 2" xfId="23539"/>
    <cellStyle name="Output 2 2 3 3 3 2 2" xfId="33219"/>
    <cellStyle name="Output 2 2 3 3 3 3" xfId="20927"/>
    <cellStyle name="Output 2 2 3 3 3 3 2" xfId="30607"/>
    <cellStyle name="Output 2 2 3 3 3 4" xfId="19377"/>
    <cellStyle name="Output 2 2 3 3 3 4 2" xfId="29057"/>
    <cellStyle name="Output 2 2 3 3 3 5" xfId="27663"/>
    <cellStyle name="Output 2 2 3 3 4" xfId="22034"/>
    <cellStyle name="Output 2 2 3 3 4 2" xfId="31714"/>
    <cellStyle name="Output 2 2 3 3 5" xfId="21035"/>
    <cellStyle name="Output 2 2 3 3 5 2" xfId="30715"/>
    <cellStyle name="Output 2 2 3 3 6" xfId="18474"/>
    <cellStyle name="Output 2 2 3 3 6 2" xfId="28154"/>
    <cellStyle name="Output 2 2 3 3 7" xfId="25524"/>
    <cellStyle name="Output 2 2 3 4" xfId="17091"/>
    <cellStyle name="Output 2 2 3 4 2" xfId="22644"/>
    <cellStyle name="Output 2 2 3 4 2 2" xfId="32324"/>
    <cellStyle name="Output 2 2 3 4 3" xfId="20413"/>
    <cellStyle name="Output 2 2 3 4 3 2" xfId="30093"/>
    <cellStyle name="Output 2 2 3 4 4" xfId="18662"/>
    <cellStyle name="Output 2 2 3 4 4 2" xfId="28342"/>
    <cellStyle name="Output 2 2 3 4 5" xfId="26619"/>
    <cellStyle name="Output 2 2 3 4 6" xfId="25216"/>
    <cellStyle name="Output 2 2 3 5" xfId="17709"/>
    <cellStyle name="Output 2 2 3 5 2" xfId="23269"/>
    <cellStyle name="Output 2 2 3 5 2 2" xfId="32949"/>
    <cellStyle name="Output 2 2 3 5 3" xfId="24352"/>
    <cellStyle name="Output 2 2 3 5 3 2" xfId="34032"/>
    <cellStyle name="Output 2 2 3 5 4" xfId="21584"/>
    <cellStyle name="Output 2 2 3 5 4 2" xfId="31264"/>
    <cellStyle name="Output 2 2 3 5 5" xfId="27393"/>
    <cellStyle name="Output 2 2 3 6" xfId="21760"/>
    <cellStyle name="Output 2 2 3 6 2" xfId="31440"/>
    <cellStyle name="Output 2 2 3 7" xfId="24204"/>
    <cellStyle name="Output 2 2 3 7 2" xfId="33884"/>
    <cellStyle name="Output 2 2 3 8" xfId="19444"/>
    <cellStyle name="Output 2 2 3 8 2" xfId="29124"/>
    <cellStyle name="Output 2 2 3 9" xfId="26194"/>
    <cellStyle name="Output 2 2 4" xfId="16108"/>
    <cellStyle name="Output 2 2 4 2" xfId="16654"/>
    <cellStyle name="Output 2 2 4 2 2" xfId="17456"/>
    <cellStyle name="Output 2 2 4 2 2 2" xfId="23016"/>
    <cellStyle name="Output 2 2 4 2 2 2 2" xfId="32696"/>
    <cellStyle name="Output 2 2 4 2 2 3" xfId="19442"/>
    <cellStyle name="Output 2 2 4 2 2 3 2" xfId="29122"/>
    <cellStyle name="Output 2 2 4 2 2 4" xfId="18711"/>
    <cellStyle name="Output 2 2 4 2 2 4 2" xfId="28391"/>
    <cellStyle name="Output 2 2 4 2 2 5" xfId="26938"/>
    <cellStyle name="Output 2 2 4 2 2 6" xfId="25251"/>
    <cellStyle name="Output 2 2 4 2 3" xfId="18137"/>
    <cellStyle name="Output 2 2 4 2 3 2" xfId="23697"/>
    <cellStyle name="Output 2 2 4 2 3 2 2" xfId="33377"/>
    <cellStyle name="Output 2 2 4 2 3 3" xfId="24452"/>
    <cellStyle name="Output 2 2 4 2 3 3 2" xfId="34132"/>
    <cellStyle name="Output 2 2 4 2 3 4" xfId="24846"/>
    <cellStyle name="Output 2 2 4 2 3 4 2" xfId="34526"/>
    <cellStyle name="Output 2 2 4 2 3 5" xfId="27821"/>
    <cellStyle name="Output 2 2 4 2 4" xfId="22192"/>
    <cellStyle name="Output 2 2 4 2 4 2" xfId="31872"/>
    <cellStyle name="Output 2 2 4 2 5" xfId="20488"/>
    <cellStyle name="Output 2 2 4 2 5 2" xfId="30168"/>
    <cellStyle name="Output 2 2 4 2 6" xfId="18785"/>
    <cellStyle name="Output 2 2 4 2 6 2" xfId="28465"/>
    <cellStyle name="Output 2 2 4 2 7" xfId="26047"/>
    <cellStyle name="Output 2 2 4 3" xfId="16452"/>
    <cellStyle name="Output 2 2 4 3 2" xfId="17142"/>
    <cellStyle name="Output 2 2 4 3 2 2" xfId="22695"/>
    <cellStyle name="Output 2 2 4 3 2 2 2" xfId="32375"/>
    <cellStyle name="Output 2 2 4 3 2 3" xfId="19425"/>
    <cellStyle name="Output 2 2 4 3 2 3 2" xfId="29105"/>
    <cellStyle name="Output 2 2 4 3 2 4" xfId="19422"/>
    <cellStyle name="Output 2 2 4 3 2 4 2" xfId="29102"/>
    <cellStyle name="Output 2 2 4 3 2 5" xfId="26668"/>
    <cellStyle name="Output 2 2 4 3 2 6" xfId="25118"/>
    <cellStyle name="Output 2 2 4 3 3" xfId="17901"/>
    <cellStyle name="Output 2 2 4 3 3 2" xfId="23461"/>
    <cellStyle name="Output 2 2 4 3 3 2 2" xfId="33141"/>
    <cellStyle name="Output 2 2 4 3 3 3" xfId="19002"/>
    <cellStyle name="Output 2 2 4 3 3 3 2" xfId="28682"/>
    <cellStyle name="Output 2 2 4 3 3 4" xfId="23959"/>
    <cellStyle name="Output 2 2 4 3 3 4 2" xfId="33639"/>
    <cellStyle name="Output 2 2 4 3 3 5" xfId="27585"/>
    <cellStyle name="Output 2 2 4 3 4" xfId="21956"/>
    <cellStyle name="Output 2 2 4 3 4 2" xfId="31636"/>
    <cellStyle name="Output 2 2 4 3 5" xfId="20614"/>
    <cellStyle name="Output 2 2 4 3 5 2" xfId="30294"/>
    <cellStyle name="Output 2 2 4 3 6" xfId="22395"/>
    <cellStyle name="Output 2 2 4 3 6 2" xfId="32075"/>
    <cellStyle name="Output 2 2 4 3 7" xfId="25421"/>
    <cellStyle name="Output 2 2 4 4" xfId="17235"/>
    <cellStyle name="Output 2 2 4 4 2" xfId="22788"/>
    <cellStyle name="Output 2 2 4 4 2 2" xfId="32468"/>
    <cellStyle name="Output 2 2 4 4 3" xfId="20347"/>
    <cellStyle name="Output 2 2 4 4 3 2" xfId="30027"/>
    <cellStyle name="Output 2 2 4 4 4" xfId="19739"/>
    <cellStyle name="Output 2 2 4 4 4 2" xfId="29419"/>
    <cellStyle name="Output 2 2 4 4 5" xfId="26746"/>
    <cellStyle name="Output 2 2 4 4 6" xfId="27163"/>
    <cellStyle name="Output 2 2 4 5" xfId="17270"/>
    <cellStyle name="Output 2 2 4 5 2" xfId="22827"/>
    <cellStyle name="Output 2 2 4 5 2 2" xfId="32507"/>
    <cellStyle name="Output 2 2 4 5 3" xfId="18849"/>
    <cellStyle name="Output 2 2 4 5 3 2" xfId="28529"/>
    <cellStyle name="Output 2 2 4 5 4" xfId="19165"/>
    <cellStyle name="Output 2 2 4 5 4 2" xfId="28845"/>
    <cellStyle name="Output 2 2 4 5 5" xfId="27169"/>
    <cellStyle name="Output 2 2 4 6" xfId="21677"/>
    <cellStyle name="Output 2 2 4 6 2" xfId="31357"/>
    <cellStyle name="Output 2 2 4 7" xfId="20570"/>
    <cellStyle name="Output 2 2 4 7 2" xfId="30250"/>
    <cellStyle name="Output 2 2 4 8" xfId="19988"/>
    <cellStyle name="Output 2 2 4 8 2" xfId="29668"/>
    <cellStyle name="Output 2 2 4 9" xfId="25596"/>
    <cellStyle name="Output 2 2 5" xfId="16074"/>
    <cellStyle name="Output 2 2 5 2" xfId="17422"/>
    <cellStyle name="Output 2 2 5 2 2" xfId="22982"/>
    <cellStyle name="Output 2 2 5 2 2 2" xfId="32662"/>
    <cellStyle name="Output 2 2 5 2 3" xfId="21019"/>
    <cellStyle name="Output 2 2 5 2 3 2" xfId="30699"/>
    <cellStyle name="Output 2 2 5 2 4" xfId="24611"/>
    <cellStyle name="Output 2 2 5 2 4 2" xfId="34291"/>
    <cellStyle name="Output 2 2 5 2 5" xfId="26904"/>
    <cellStyle name="Output 2 2 5 2 6" xfId="25171"/>
    <cellStyle name="Output 2 2 5 3" xfId="18103"/>
    <cellStyle name="Output 2 2 5 3 2" xfId="23663"/>
    <cellStyle name="Output 2 2 5 3 2 2" xfId="33343"/>
    <cellStyle name="Output 2 2 5 3 3" xfId="24280"/>
    <cellStyle name="Output 2 2 5 3 3 2" xfId="33960"/>
    <cellStyle name="Output 2 2 5 3 4" xfId="24885"/>
    <cellStyle name="Output 2 2 5 3 4 2" xfId="34565"/>
    <cellStyle name="Output 2 2 5 3 5" xfId="27787"/>
    <cellStyle name="Output 2 2 5 4" xfId="22158"/>
    <cellStyle name="Output 2 2 5 4 2" xfId="31838"/>
    <cellStyle name="Output 2 2 5 5" xfId="20545"/>
    <cellStyle name="Output 2 2 5 5 2" xfId="30225"/>
    <cellStyle name="Output 2 2 5 6" xfId="21122"/>
    <cellStyle name="Output 2 2 5 6 2" xfId="30802"/>
    <cellStyle name="Output 2 2 5 7" xfId="26182"/>
    <cellStyle name="Output 2 2 6" xfId="16418"/>
    <cellStyle name="Output 2 2 6 2" xfId="17014"/>
    <cellStyle name="Output 2 2 6 2 2" xfId="22567"/>
    <cellStyle name="Output 2 2 6 2 2 2" xfId="32247"/>
    <cellStyle name="Output 2 2 6 2 3" xfId="19137"/>
    <cellStyle name="Output 2 2 6 2 3 2" xfId="28817"/>
    <cellStyle name="Output 2 2 6 2 4" xfId="21193"/>
    <cellStyle name="Output 2 2 6 2 4 2" xfId="30873"/>
    <cellStyle name="Output 2 2 6 2 5" xfId="26549"/>
    <cellStyle name="Output 2 2 6 2 6" xfId="26120"/>
    <cellStyle name="Output 2 2 6 3" xfId="17867"/>
    <cellStyle name="Output 2 2 6 3 2" xfId="23427"/>
    <cellStyle name="Output 2 2 6 3 2 2" xfId="33107"/>
    <cellStyle name="Output 2 2 6 3 3" xfId="18843"/>
    <cellStyle name="Output 2 2 6 3 3 2" xfId="28523"/>
    <cellStyle name="Output 2 2 6 3 4" xfId="20416"/>
    <cellStyle name="Output 2 2 6 3 4 2" xfId="30096"/>
    <cellStyle name="Output 2 2 6 3 5" xfId="27551"/>
    <cellStyle name="Output 2 2 6 4" xfId="21922"/>
    <cellStyle name="Output 2 2 6 4 2" xfId="31602"/>
    <cellStyle name="Output 2 2 6 5" xfId="20856"/>
    <cellStyle name="Output 2 2 6 5 2" xfId="30536"/>
    <cellStyle name="Output 2 2 6 6" xfId="21023"/>
    <cellStyle name="Output 2 2 6 6 2" xfId="30703"/>
    <cellStyle name="Output 2 2 6 7" xfId="26070"/>
    <cellStyle name="Output 2 2 7" xfId="17201"/>
    <cellStyle name="Output 2 2 7 2" xfId="22754"/>
    <cellStyle name="Output 2 2 7 2 2" xfId="32434"/>
    <cellStyle name="Output 2 2 7 3" xfId="18419"/>
    <cellStyle name="Output 2 2 7 3 2" xfId="28099"/>
    <cellStyle name="Output 2 2 7 4" xfId="21486"/>
    <cellStyle name="Output 2 2 7 4 2" xfId="31166"/>
    <cellStyle name="Output 2 2 7 5" xfId="26718"/>
    <cellStyle name="Output 2 2 7 6" xfId="26797"/>
    <cellStyle name="Output 2 2 8" xfId="17257"/>
    <cellStyle name="Output 2 2 8 2" xfId="22810"/>
    <cellStyle name="Output 2 2 8 2 2" xfId="32490"/>
    <cellStyle name="Output 2 2 8 3" xfId="18769"/>
    <cellStyle name="Output 2 2 8 3 2" xfId="28449"/>
    <cellStyle name="Output 2 2 8 4" xfId="21633"/>
    <cellStyle name="Output 2 2 8 4 2" xfId="31313"/>
    <cellStyle name="Output 2 2 8 5" xfId="26358"/>
    <cellStyle name="Output 2 2 9" xfId="21643"/>
    <cellStyle name="Output 2 2 9 2" xfId="31323"/>
    <cellStyle name="Output 2 3" xfId="15989"/>
    <cellStyle name="Output 2 3 10" xfId="25546"/>
    <cellStyle name="Output 2 3 2" xfId="16261"/>
    <cellStyle name="Output 2 3 2 2" xfId="16732"/>
    <cellStyle name="Output 2 3 2 2 2" xfId="17602"/>
    <cellStyle name="Output 2 3 2 2 2 2" xfId="23162"/>
    <cellStyle name="Output 2 3 2 2 2 2 2" xfId="32842"/>
    <cellStyle name="Output 2 3 2 2 2 3" xfId="19854"/>
    <cellStyle name="Output 2 3 2 2 2 3 2" xfId="29534"/>
    <cellStyle name="Output 2 3 2 2 2 4" xfId="20774"/>
    <cellStyle name="Output 2 3 2 2 2 4 2" xfId="30454"/>
    <cellStyle name="Output 2 3 2 2 2 5" xfId="27084"/>
    <cellStyle name="Output 2 3 2 2 2 6" xfId="27286"/>
    <cellStyle name="Output 2 3 2 2 3" xfId="18283"/>
    <cellStyle name="Output 2 3 2 2 3 2" xfId="23843"/>
    <cellStyle name="Output 2 3 2 2 3 2 2" xfId="33523"/>
    <cellStyle name="Output 2 3 2 2 3 3" xfId="24384"/>
    <cellStyle name="Output 2 3 2 2 3 3 2" xfId="34064"/>
    <cellStyle name="Output 2 3 2 2 3 4" xfId="24994"/>
    <cellStyle name="Output 2 3 2 2 3 4 2" xfId="34674"/>
    <cellStyle name="Output 2 3 2 2 3 5" xfId="27967"/>
    <cellStyle name="Output 2 3 2 2 4" xfId="22338"/>
    <cellStyle name="Output 2 3 2 2 4 2" xfId="32018"/>
    <cellStyle name="Output 2 3 2 2 5" xfId="19307"/>
    <cellStyle name="Output 2 3 2 2 5 2" xfId="28987"/>
    <cellStyle name="Output 2 3 2 2 6" xfId="19900"/>
    <cellStyle name="Output 2 3 2 2 6 2" xfId="29580"/>
    <cellStyle name="Output 2 3 2 2 7" xfId="26286"/>
    <cellStyle name="Output 2 3 2 3" xfId="16598"/>
    <cellStyle name="Output 2 3 2 3 2" xfId="17366"/>
    <cellStyle name="Output 2 3 2 3 2 2" xfId="22926"/>
    <cellStyle name="Output 2 3 2 3 2 2 2" xfId="32606"/>
    <cellStyle name="Output 2 3 2 3 2 3" xfId="19406"/>
    <cellStyle name="Output 2 3 2 3 2 3 2" xfId="29086"/>
    <cellStyle name="Output 2 3 2 3 2 4" xfId="22387"/>
    <cellStyle name="Output 2 3 2 3 2 4 2" xfId="32067"/>
    <cellStyle name="Output 2 3 2 3 2 5" xfId="26848"/>
    <cellStyle name="Output 2 3 2 3 2 6" xfId="25105"/>
    <cellStyle name="Output 2 3 2 3 3" xfId="18047"/>
    <cellStyle name="Output 2 3 2 3 3 2" xfId="23607"/>
    <cellStyle name="Output 2 3 2 3 3 2 2" xfId="33287"/>
    <cellStyle name="Output 2 3 2 3 3 3" xfId="19579"/>
    <cellStyle name="Output 2 3 2 3 3 3 2" xfId="29259"/>
    <cellStyle name="Output 2 3 2 3 3 4" xfId="25029"/>
    <cellStyle name="Output 2 3 2 3 3 4 2" xfId="34709"/>
    <cellStyle name="Output 2 3 2 3 3 5" xfId="27731"/>
    <cellStyle name="Output 2 3 2 3 4" xfId="22102"/>
    <cellStyle name="Output 2 3 2 3 4 2" xfId="31782"/>
    <cellStyle name="Output 2 3 2 3 5" xfId="18825"/>
    <cellStyle name="Output 2 3 2 3 5 2" xfId="28505"/>
    <cellStyle name="Output 2 3 2 3 6" xfId="21360"/>
    <cellStyle name="Output 2 3 2 3 6 2" xfId="31040"/>
    <cellStyle name="Output 2 3 2 3 7" xfId="26236"/>
    <cellStyle name="Output 2 3 2 4" xfId="17278"/>
    <cellStyle name="Output 2 3 2 4 2" xfId="22838"/>
    <cellStyle name="Output 2 3 2 4 2 2" xfId="32518"/>
    <cellStyle name="Output 2 3 2 4 3" xfId="20474"/>
    <cellStyle name="Output 2 3 2 4 3 2" xfId="30154"/>
    <cellStyle name="Output 2 3 2 4 4" xfId="21181"/>
    <cellStyle name="Output 2 3 2 4 4 2" xfId="30861"/>
    <cellStyle name="Output 2 3 2 4 5" xfId="26775"/>
    <cellStyle name="Output 2 3 2 4 6" xfId="26776"/>
    <cellStyle name="Output 2 3 2 5" xfId="17777"/>
    <cellStyle name="Output 2 3 2 5 2" xfId="23337"/>
    <cellStyle name="Output 2 3 2 5 2 2" xfId="33017"/>
    <cellStyle name="Output 2 3 2 5 3" xfId="20887"/>
    <cellStyle name="Output 2 3 2 5 3 2" xfId="30567"/>
    <cellStyle name="Output 2 3 2 5 4" xfId="21175"/>
    <cellStyle name="Output 2 3 2 5 4 2" xfId="30855"/>
    <cellStyle name="Output 2 3 2 5 5" xfId="27461"/>
    <cellStyle name="Output 2 3 2 6" xfId="21832"/>
    <cellStyle name="Output 2 3 2 6 2" xfId="31512"/>
    <cellStyle name="Output 2 3 2 7" xfId="21325"/>
    <cellStyle name="Output 2 3 2 7 2" xfId="31005"/>
    <cellStyle name="Output 2 3 2 8" xfId="25036"/>
    <cellStyle name="Output 2 3 2 8 2" xfId="34716"/>
    <cellStyle name="Output 2 3 2 9" xfId="26141"/>
    <cellStyle name="Output 2 3 3" xfId="16149"/>
    <cellStyle name="Output 2 3 3 2" xfId="17490"/>
    <cellStyle name="Output 2 3 3 2 2" xfId="23050"/>
    <cellStyle name="Output 2 3 3 2 2 2" xfId="32730"/>
    <cellStyle name="Output 2 3 3 2 3" xfId="20185"/>
    <cellStyle name="Output 2 3 3 2 3 2" xfId="29865"/>
    <cellStyle name="Output 2 3 3 2 4" xfId="19887"/>
    <cellStyle name="Output 2 3 3 2 4 2" xfId="29567"/>
    <cellStyle name="Output 2 3 3 2 5" xfId="26972"/>
    <cellStyle name="Output 2 3 3 2 6" xfId="25704"/>
    <cellStyle name="Output 2 3 3 3" xfId="18171"/>
    <cellStyle name="Output 2 3 3 3 2" xfId="23731"/>
    <cellStyle name="Output 2 3 3 3 2 2" xfId="33411"/>
    <cellStyle name="Output 2 3 3 3 3" xfId="24459"/>
    <cellStyle name="Output 2 3 3 3 3 2" xfId="34139"/>
    <cellStyle name="Output 2 3 3 3 4" xfId="24967"/>
    <cellStyle name="Output 2 3 3 3 4 2" xfId="34647"/>
    <cellStyle name="Output 2 3 3 3 5" xfId="27855"/>
    <cellStyle name="Output 2 3 3 4" xfId="22226"/>
    <cellStyle name="Output 2 3 3 4 2" xfId="31906"/>
    <cellStyle name="Output 2 3 3 5" xfId="20902"/>
    <cellStyle name="Output 2 3 3 5 2" xfId="30582"/>
    <cellStyle name="Output 2 3 3 6" xfId="21091"/>
    <cellStyle name="Output 2 3 3 6 2" xfId="30771"/>
    <cellStyle name="Output 2 3 3 7" xfId="25395"/>
    <cellStyle name="Output 2 3 4" xfId="16486"/>
    <cellStyle name="Output 2 3 4 2" xfId="16860"/>
    <cellStyle name="Output 2 3 4 2 2" xfId="22413"/>
    <cellStyle name="Output 2 3 4 2 2 2" xfId="32093"/>
    <cellStyle name="Output 2 3 4 2 3" xfId="23902"/>
    <cellStyle name="Output 2 3 4 2 3 2" xfId="33582"/>
    <cellStyle name="Output 2 3 4 2 4" xfId="19528"/>
    <cellStyle name="Output 2 3 4 2 4 2" xfId="29208"/>
    <cellStyle name="Output 2 3 4 2 5" xfId="26395"/>
    <cellStyle name="Output 2 3 4 2 6" xfId="25309"/>
    <cellStyle name="Output 2 3 4 3" xfId="17935"/>
    <cellStyle name="Output 2 3 4 3 2" xfId="23495"/>
    <cellStyle name="Output 2 3 4 3 2 2" xfId="33175"/>
    <cellStyle name="Output 2 3 4 3 3" xfId="18387"/>
    <cellStyle name="Output 2 3 4 3 3 2" xfId="28067"/>
    <cellStyle name="Output 2 3 4 3 4" xfId="24977"/>
    <cellStyle name="Output 2 3 4 3 4 2" xfId="34657"/>
    <cellStyle name="Output 2 3 4 3 5" xfId="27619"/>
    <cellStyle name="Output 2 3 4 4" xfId="21990"/>
    <cellStyle name="Output 2 3 4 4 2" xfId="31670"/>
    <cellStyle name="Output 2 3 4 5" xfId="20021"/>
    <cellStyle name="Output 2 3 4 5 2" xfId="29701"/>
    <cellStyle name="Output 2 3 4 6" xfId="24616"/>
    <cellStyle name="Output 2 3 4 6 2" xfId="34296"/>
    <cellStyle name="Output 2 3 4 7" xfId="26273"/>
    <cellStyle name="Output 2 3 5" xfId="17155"/>
    <cellStyle name="Output 2 3 5 2" xfId="22708"/>
    <cellStyle name="Output 2 3 5 2 2" xfId="32388"/>
    <cellStyle name="Output 2 3 5 3" xfId="21242"/>
    <cellStyle name="Output 2 3 5 3 2" xfId="30922"/>
    <cellStyle name="Output 2 3 5 4" xfId="19894"/>
    <cellStyle name="Output 2 3 5 4 2" xfId="29574"/>
    <cellStyle name="Output 2 3 5 5" xfId="26679"/>
    <cellStyle name="Output 2 3 5 6" xfId="26367"/>
    <cellStyle name="Output 2 3 6" xfId="17665"/>
    <cellStyle name="Output 2 3 6 2" xfId="23225"/>
    <cellStyle name="Output 2 3 6 2 2" xfId="32905"/>
    <cellStyle name="Output 2 3 6 3" xfId="19301"/>
    <cellStyle name="Output 2 3 6 3 2" xfId="28981"/>
    <cellStyle name="Output 2 3 6 4" xfId="21612"/>
    <cellStyle name="Output 2 3 6 4 2" xfId="31292"/>
    <cellStyle name="Output 2 3 6 5" xfId="27349"/>
    <cellStyle name="Output 2 3 7" xfId="21716"/>
    <cellStyle name="Output 2 3 7 2" xfId="31396"/>
    <cellStyle name="Output 2 3 8" xfId="21561"/>
    <cellStyle name="Output 2 3 8 2" xfId="31241"/>
    <cellStyle name="Output 2 3 9" xfId="24645"/>
    <cellStyle name="Output 2 3 9 2" xfId="34325"/>
    <cellStyle name="Output 2 4" xfId="16207"/>
    <cellStyle name="Output 2 4 2" xfId="16706"/>
    <cellStyle name="Output 2 4 2 2" xfId="17548"/>
    <cellStyle name="Output 2 4 2 2 2" xfId="23108"/>
    <cellStyle name="Output 2 4 2 2 2 2" xfId="32788"/>
    <cellStyle name="Output 2 4 2 2 3" xfId="19591"/>
    <cellStyle name="Output 2 4 2 2 3 2" xfId="29271"/>
    <cellStyle name="Output 2 4 2 2 4" xfId="24501"/>
    <cellStyle name="Output 2 4 2 2 4 2" xfId="34181"/>
    <cellStyle name="Output 2 4 2 2 5" xfId="27030"/>
    <cellStyle name="Output 2 4 2 2 6" xfId="27232"/>
    <cellStyle name="Output 2 4 2 3" xfId="18229"/>
    <cellStyle name="Output 2 4 2 3 2" xfId="23789"/>
    <cellStyle name="Output 2 4 2 3 2 2" xfId="33469"/>
    <cellStyle name="Output 2 4 2 3 3" xfId="24512"/>
    <cellStyle name="Output 2 4 2 3 3 2" xfId="34192"/>
    <cellStyle name="Output 2 4 2 3 4" xfId="24739"/>
    <cellStyle name="Output 2 4 2 3 4 2" xfId="34419"/>
    <cellStyle name="Output 2 4 2 3 5" xfId="27913"/>
    <cellStyle name="Output 2 4 2 4" xfId="22284"/>
    <cellStyle name="Output 2 4 2 4 2" xfId="31964"/>
    <cellStyle name="Output 2 4 2 5" xfId="20398"/>
    <cellStyle name="Output 2 4 2 5 2" xfId="30078"/>
    <cellStyle name="Output 2 4 2 6" xfId="24454"/>
    <cellStyle name="Output 2 4 2 6 2" xfId="34134"/>
    <cellStyle name="Output 2 4 2 7" xfId="25192"/>
    <cellStyle name="Output 2 4 3" xfId="16544"/>
    <cellStyle name="Output 2 4 3 2" xfId="17035"/>
    <cellStyle name="Output 2 4 3 2 2" xfId="22588"/>
    <cellStyle name="Output 2 4 3 2 2 2" xfId="32268"/>
    <cellStyle name="Output 2 4 3 2 3" xfId="18612"/>
    <cellStyle name="Output 2 4 3 2 3 2" xfId="28292"/>
    <cellStyle name="Output 2 4 3 2 4" xfId="20634"/>
    <cellStyle name="Output 2 4 3 2 4 2" xfId="30314"/>
    <cellStyle name="Output 2 4 3 2 5" xfId="26570"/>
    <cellStyle name="Output 2 4 3 2 6" xfId="25205"/>
    <cellStyle name="Output 2 4 3 3" xfId="17993"/>
    <cellStyle name="Output 2 4 3 3 2" xfId="23553"/>
    <cellStyle name="Output 2 4 3 3 2 2" xfId="33233"/>
    <cellStyle name="Output 2 4 3 3 3" xfId="21706"/>
    <cellStyle name="Output 2 4 3 3 3 2" xfId="31386"/>
    <cellStyle name="Output 2 4 3 3 4" xfId="24338"/>
    <cellStyle name="Output 2 4 3 3 4 2" xfId="34018"/>
    <cellStyle name="Output 2 4 3 3 5" xfId="27677"/>
    <cellStyle name="Output 2 4 3 4" xfId="22048"/>
    <cellStyle name="Output 2 4 3 4 2" xfId="31728"/>
    <cellStyle name="Output 2 4 3 5" xfId="19388"/>
    <cellStyle name="Output 2 4 3 5 2" xfId="29068"/>
    <cellStyle name="Output 2 4 3 6" xfId="24346"/>
    <cellStyle name="Output 2 4 3 6 2" xfId="34026"/>
    <cellStyle name="Output 2 4 3 7" xfId="26096"/>
    <cellStyle name="Output 2 4 4" xfId="17074"/>
    <cellStyle name="Output 2 4 4 2" xfId="22627"/>
    <cellStyle name="Output 2 4 4 2 2" xfId="32307"/>
    <cellStyle name="Output 2 4 4 3" xfId="19629"/>
    <cellStyle name="Output 2 4 4 3 2" xfId="29309"/>
    <cellStyle name="Output 2 4 4 4" xfId="19217"/>
    <cellStyle name="Output 2 4 4 4 2" xfId="28897"/>
    <cellStyle name="Output 2 4 4 5" xfId="26604"/>
    <cellStyle name="Output 2 4 4 6" xfId="25334"/>
    <cellStyle name="Output 2 4 5" xfId="17723"/>
    <cellStyle name="Output 2 4 5 2" xfId="23283"/>
    <cellStyle name="Output 2 4 5 2 2" xfId="32963"/>
    <cellStyle name="Output 2 4 5 3" xfId="19069"/>
    <cellStyle name="Output 2 4 5 3 2" xfId="28749"/>
    <cellStyle name="Output 2 4 5 4" xfId="25034"/>
    <cellStyle name="Output 2 4 5 4 2" xfId="34714"/>
    <cellStyle name="Output 2 4 5 5" xfId="27407"/>
    <cellStyle name="Output 2 4 6" xfId="21774"/>
    <cellStyle name="Output 2 4 6 2" xfId="31454"/>
    <cellStyle name="Output 2 4 7" xfId="24325"/>
    <cellStyle name="Output 2 4 7 2" xfId="34005"/>
    <cellStyle name="Output 2 4 8" xfId="19875"/>
    <cellStyle name="Output 2 4 8 2" xfId="29555"/>
    <cellStyle name="Output 2 4 9" xfId="26094"/>
    <cellStyle name="Output 2 5" xfId="16384"/>
    <cellStyle name="Output 2 5 2" xfId="16986"/>
    <cellStyle name="Output 2 5 2 2" xfId="22539"/>
    <cellStyle name="Output 2 5 2 2 2" xfId="32219"/>
    <cellStyle name="Output 2 5 2 3" xfId="18927"/>
    <cellStyle name="Output 2 5 2 3 2" xfId="28607"/>
    <cellStyle name="Output 2 5 2 4" xfId="19247"/>
    <cellStyle name="Output 2 5 2 4 2" xfId="28927"/>
    <cellStyle name="Output 2 5 2 5" xfId="26521"/>
    <cellStyle name="Output 2 5 2 6" xfId="25333"/>
    <cellStyle name="Output 2 5 3" xfId="17833"/>
    <cellStyle name="Output 2 5 3 2" xfId="23393"/>
    <cellStyle name="Output 2 5 3 2 2" xfId="33073"/>
    <cellStyle name="Output 2 5 3 3" xfId="24172"/>
    <cellStyle name="Output 2 5 3 3 2" xfId="33852"/>
    <cellStyle name="Output 2 5 3 4" xfId="24876"/>
    <cellStyle name="Output 2 5 3 4 2" xfId="34556"/>
    <cellStyle name="Output 2 5 3 5" xfId="27517"/>
    <cellStyle name="Output 2 5 4" xfId="21888"/>
    <cellStyle name="Output 2 5 4 2" xfId="31568"/>
    <cellStyle name="Output 2 5 5" xfId="21295"/>
    <cellStyle name="Output 2 5 5 2" xfId="30975"/>
    <cellStyle name="Output 2 5 6" xfId="20978"/>
    <cellStyle name="Output 2 5 6 2" xfId="30658"/>
    <cellStyle name="Output 2 5 7" xfId="26088"/>
    <cellStyle name="Output 2 6" xfId="24059"/>
    <cellStyle name="Output 2 6 2" xfId="33739"/>
    <cellStyle name="Output 3" xfId="218"/>
    <cellStyle name="Output 3 2" xfId="15952"/>
    <cellStyle name="Output 3 2 10" xfId="19895"/>
    <cellStyle name="Output 3 2 10 2" xfId="29575"/>
    <cellStyle name="Output 3 2 11" xfId="19789"/>
    <cellStyle name="Output 3 2 11 2" xfId="29469"/>
    <cellStyle name="Output 3 2 12" xfId="25346"/>
    <cellStyle name="Output 3 2 2" xfId="16044"/>
    <cellStyle name="Output 3 2 2 10" xfId="25413"/>
    <cellStyle name="Output 3 2 2 2" xfId="16296"/>
    <cellStyle name="Output 3 2 2 2 2" xfId="16767"/>
    <cellStyle name="Output 3 2 2 2 2 2" xfId="17637"/>
    <cellStyle name="Output 3 2 2 2 2 2 2" xfId="23197"/>
    <cellStyle name="Output 3 2 2 2 2 2 2 2" xfId="32877"/>
    <cellStyle name="Output 3 2 2 2 2 2 3" xfId="19588"/>
    <cellStyle name="Output 3 2 2 2 2 2 3 2" xfId="29268"/>
    <cellStyle name="Output 3 2 2 2 2 2 4" xfId="20646"/>
    <cellStyle name="Output 3 2 2 2 2 2 4 2" xfId="30326"/>
    <cellStyle name="Output 3 2 2 2 2 2 5" xfId="27119"/>
    <cellStyle name="Output 3 2 2 2 2 2 6" xfId="27321"/>
    <cellStyle name="Output 3 2 2 2 2 3" xfId="18318"/>
    <cellStyle name="Output 3 2 2 2 2 3 2" xfId="23878"/>
    <cellStyle name="Output 3 2 2 2 2 3 2 2" xfId="33558"/>
    <cellStyle name="Output 3 2 2 2 2 3 3" xfId="24578"/>
    <cellStyle name="Output 3 2 2 2 2 3 3 2" xfId="34258"/>
    <cellStyle name="Output 3 2 2 2 2 3 4" xfId="24629"/>
    <cellStyle name="Output 3 2 2 2 2 3 4 2" xfId="34309"/>
    <cellStyle name="Output 3 2 2 2 2 3 5" xfId="28002"/>
    <cellStyle name="Output 3 2 2 2 2 4" xfId="22373"/>
    <cellStyle name="Output 3 2 2 2 2 4 2" xfId="32053"/>
    <cellStyle name="Output 3 2 2 2 2 5" xfId="20384"/>
    <cellStyle name="Output 3 2 2 2 2 5 2" xfId="30064"/>
    <cellStyle name="Output 3 2 2 2 2 6" xfId="19079"/>
    <cellStyle name="Output 3 2 2 2 2 6 2" xfId="28759"/>
    <cellStyle name="Output 3 2 2 2 2 7" xfId="25602"/>
    <cellStyle name="Output 3 2 2 2 3" xfId="16633"/>
    <cellStyle name="Output 3 2 2 2 3 2" xfId="17401"/>
    <cellStyle name="Output 3 2 2 2 3 2 2" xfId="22961"/>
    <cellStyle name="Output 3 2 2 2 3 2 2 2" xfId="32641"/>
    <cellStyle name="Output 3 2 2 2 3 2 3" xfId="18823"/>
    <cellStyle name="Output 3 2 2 2 3 2 3 2" xfId="28503"/>
    <cellStyle name="Output 3 2 2 2 3 2 4" xfId="19465"/>
    <cellStyle name="Output 3 2 2 2 3 2 4 2" xfId="29145"/>
    <cellStyle name="Output 3 2 2 2 3 2 5" xfId="26883"/>
    <cellStyle name="Output 3 2 2 2 3 2 6" xfId="25095"/>
    <cellStyle name="Output 3 2 2 2 3 3" xfId="18082"/>
    <cellStyle name="Output 3 2 2 2 3 3 2" xfId="23642"/>
    <cellStyle name="Output 3 2 2 2 3 3 2 2" xfId="33322"/>
    <cellStyle name="Output 3 2 2 2 3 3 3" xfId="21590"/>
    <cellStyle name="Output 3 2 2 2 3 3 3 2" xfId="31270"/>
    <cellStyle name="Output 3 2 2 2 3 3 4" xfId="24691"/>
    <cellStyle name="Output 3 2 2 2 3 3 4 2" xfId="34371"/>
    <cellStyle name="Output 3 2 2 2 3 3 5" xfId="27766"/>
    <cellStyle name="Output 3 2 2 2 3 4" xfId="22137"/>
    <cellStyle name="Output 3 2 2 2 3 4 2" xfId="31817"/>
    <cellStyle name="Output 3 2 2 2 3 5" xfId="24019"/>
    <cellStyle name="Output 3 2 2 2 3 5 2" xfId="33699"/>
    <cellStyle name="Output 3 2 2 2 3 6" xfId="19901"/>
    <cellStyle name="Output 3 2 2 2 3 6 2" xfId="29581"/>
    <cellStyle name="Output 3 2 2 2 3 7" xfId="25677"/>
    <cellStyle name="Output 3 2 2 2 4" xfId="16989"/>
    <cellStyle name="Output 3 2 2 2 4 2" xfId="22542"/>
    <cellStyle name="Output 3 2 2 2 4 2 2" xfId="32222"/>
    <cellStyle name="Output 3 2 2 2 4 3" xfId="24219"/>
    <cellStyle name="Output 3 2 2 2 4 3 2" xfId="33899"/>
    <cellStyle name="Output 3 2 2 2 4 4" xfId="19817"/>
    <cellStyle name="Output 3 2 2 2 4 4 2" xfId="29497"/>
    <cellStyle name="Output 3 2 2 2 4 5" xfId="26524"/>
    <cellStyle name="Output 3 2 2 2 4 6" xfId="25840"/>
    <cellStyle name="Output 3 2 2 2 5" xfId="17812"/>
    <cellStyle name="Output 3 2 2 2 5 2" xfId="23372"/>
    <cellStyle name="Output 3 2 2 2 5 2 2" xfId="33052"/>
    <cellStyle name="Output 3 2 2 2 5 3" xfId="18367"/>
    <cellStyle name="Output 3 2 2 2 5 3 2" xfId="28047"/>
    <cellStyle name="Output 3 2 2 2 5 4" xfId="24865"/>
    <cellStyle name="Output 3 2 2 2 5 4 2" xfId="34545"/>
    <cellStyle name="Output 3 2 2 2 5 5" xfId="27496"/>
    <cellStyle name="Output 3 2 2 2 6" xfId="21867"/>
    <cellStyle name="Output 3 2 2 2 6 2" xfId="31547"/>
    <cellStyle name="Output 3 2 2 2 7" xfId="18380"/>
    <cellStyle name="Output 3 2 2 2 7 2" xfId="28060"/>
    <cellStyle name="Output 3 2 2 2 8" xfId="19837"/>
    <cellStyle name="Output 3 2 2 2 8 2" xfId="29517"/>
    <cellStyle name="Output 3 2 2 2 9" xfId="25364"/>
    <cellStyle name="Output 3 2 2 3" xfId="16233"/>
    <cellStyle name="Output 3 2 2 3 2" xfId="17574"/>
    <cellStyle name="Output 3 2 2 3 2 2" xfId="23134"/>
    <cellStyle name="Output 3 2 2 3 2 2 2" xfId="32814"/>
    <cellStyle name="Output 3 2 2 3 2 3" xfId="21465"/>
    <cellStyle name="Output 3 2 2 3 2 3 2" xfId="31145"/>
    <cellStyle name="Output 3 2 2 3 2 4" xfId="19305"/>
    <cellStyle name="Output 3 2 2 3 2 4 2" xfId="28985"/>
    <cellStyle name="Output 3 2 2 3 2 5" xfId="27056"/>
    <cellStyle name="Output 3 2 2 3 2 6" xfId="27258"/>
    <cellStyle name="Output 3 2 2 3 3" xfId="18255"/>
    <cellStyle name="Output 3 2 2 3 3 2" xfId="23815"/>
    <cellStyle name="Output 3 2 2 3 3 2 2" xfId="33495"/>
    <cellStyle name="Output 3 2 2 3 3 3" xfId="23897"/>
    <cellStyle name="Output 3 2 2 3 3 3 2" xfId="33577"/>
    <cellStyle name="Output 3 2 2 3 3 4" xfId="24639"/>
    <cellStyle name="Output 3 2 2 3 3 4 2" xfId="34319"/>
    <cellStyle name="Output 3 2 2 3 3 5" xfId="27939"/>
    <cellStyle name="Output 3 2 2 3 4" xfId="22310"/>
    <cellStyle name="Output 3 2 2 3 4 2" xfId="31990"/>
    <cellStyle name="Output 3 2 2 3 5" xfId="19135"/>
    <cellStyle name="Output 3 2 2 3 5 2" xfId="28815"/>
    <cellStyle name="Output 3 2 2 3 6" xfId="21025"/>
    <cellStyle name="Output 3 2 2 3 6 2" xfId="30705"/>
    <cellStyle name="Output 3 2 2 3 7" xfId="25591"/>
    <cellStyle name="Output 3 2 2 4" xfId="16570"/>
    <cellStyle name="Output 3 2 2 4 2" xfId="17338"/>
    <cellStyle name="Output 3 2 2 4 2 2" xfId="22898"/>
    <cellStyle name="Output 3 2 2 4 2 2 2" xfId="32578"/>
    <cellStyle name="Output 3 2 2 4 2 3" xfId="19300"/>
    <cellStyle name="Output 3 2 2 4 2 3 2" xfId="28980"/>
    <cellStyle name="Output 3 2 2 4 2 4" xfId="20676"/>
    <cellStyle name="Output 3 2 2 4 2 4 2" xfId="30356"/>
    <cellStyle name="Output 3 2 2 4 2 5" xfId="26820"/>
    <cellStyle name="Output 3 2 2 4 2 6" xfId="25113"/>
    <cellStyle name="Output 3 2 2 4 3" xfId="18019"/>
    <cellStyle name="Output 3 2 2 4 3 2" xfId="23579"/>
    <cellStyle name="Output 3 2 2 4 3 2 2" xfId="33259"/>
    <cellStyle name="Output 3 2 2 4 3 3" xfId="19413"/>
    <cellStyle name="Output 3 2 2 4 3 3 2" xfId="29093"/>
    <cellStyle name="Output 3 2 2 4 3 4" xfId="18395"/>
    <cellStyle name="Output 3 2 2 4 3 4 2" xfId="28075"/>
    <cellStyle name="Output 3 2 2 4 3 5" xfId="27703"/>
    <cellStyle name="Output 3 2 2 4 4" xfId="22074"/>
    <cellStyle name="Output 3 2 2 4 4 2" xfId="31754"/>
    <cellStyle name="Output 3 2 2 4 5" xfId="20063"/>
    <cellStyle name="Output 3 2 2 4 5 2" xfId="29743"/>
    <cellStyle name="Output 3 2 2 4 6" xfId="21403"/>
    <cellStyle name="Output 3 2 2 4 6 2" xfId="31083"/>
    <cellStyle name="Output 3 2 2 4 7" xfId="25687"/>
    <cellStyle name="Output 3 2 2 5" xfId="16849"/>
    <cellStyle name="Output 3 2 2 5 2" xfId="22402"/>
    <cellStyle name="Output 3 2 2 5 2 2" xfId="32082"/>
    <cellStyle name="Output 3 2 2 5 3" xfId="21622"/>
    <cellStyle name="Output 3 2 2 5 3 2" xfId="31302"/>
    <cellStyle name="Output 3 2 2 5 4" xfId="24882"/>
    <cellStyle name="Output 3 2 2 5 4 2" xfId="34562"/>
    <cellStyle name="Output 3 2 2 5 5" xfId="26384"/>
    <cellStyle name="Output 3 2 2 5 6" xfId="26043"/>
    <cellStyle name="Output 3 2 2 6" xfId="17749"/>
    <cellStyle name="Output 3 2 2 6 2" xfId="23309"/>
    <cellStyle name="Output 3 2 2 6 2 2" xfId="32989"/>
    <cellStyle name="Output 3 2 2 6 3" xfId="19283"/>
    <cellStyle name="Output 3 2 2 6 3 2" xfId="28963"/>
    <cellStyle name="Output 3 2 2 6 4" xfId="18852"/>
    <cellStyle name="Output 3 2 2 6 4 2" xfId="28532"/>
    <cellStyle name="Output 3 2 2 6 5" xfId="27433"/>
    <cellStyle name="Output 3 2 2 7" xfId="21802"/>
    <cellStyle name="Output 3 2 2 7 2" xfId="31482"/>
    <cellStyle name="Output 3 2 2 8" xfId="24079"/>
    <cellStyle name="Output 3 2 2 8 2" xfId="33759"/>
    <cellStyle name="Output 3 2 2 9" xfId="25024"/>
    <cellStyle name="Output 3 2 2 9 2" xfId="34704"/>
    <cellStyle name="Output 3 2 3" xfId="16200"/>
    <cellStyle name="Output 3 2 3 2" xfId="16701"/>
    <cellStyle name="Output 3 2 3 2 2" xfId="17541"/>
    <cellStyle name="Output 3 2 3 2 2 2" xfId="23101"/>
    <cellStyle name="Output 3 2 3 2 2 2 2" xfId="32781"/>
    <cellStyle name="Output 3 2 3 2 2 3" xfId="19243"/>
    <cellStyle name="Output 3 2 3 2 2 3 2" xfId="28923"/>
    <cellStyle name="Output 3 2 3 2 2 4" xfId="18666"/>
    <cellStyle name="Output 3 2 3 2 2 4 2" xfId="28346"/>
    <cellStyle name="Output 3 2 3 2 2 5" xfId="27023"/>
    <cellStyle name="Output 3 2 3 2 2 6" xfId="27225"/>
    <cellStyle name="Output 3 2 3 2 3" xfId="18222"/>
    <cellStyle name="Output 3 2 3 2 3 2" xfId="23782"/>
    <cellStyle name="Output 3 2 3 2 3 2 2" xfId="33462"/>
    <cellStyle name="Output 3 2 3 2 3 3" xfId="24240"/>
    <cellStyle name="Output 3 2 3 2 3 3 2" xfId="33920"/>
    <cellStyle name="Output 3 2 3 2 3 4" xfId="24612"/>
    <cellStyle name="Output 3 2 3 2 3 4 2" xfId="34292"/>
    <cellStyle name="Output 3 2 3 2 3 5" xfId="27906"/>
    <cellStyle name="Output 3 2 3 2 4" xfId="22277"/>
    <cellStyle name="Output 3 2 3 2 4 2" xfId="31957"/>
    <cellStyle name="Output 3 2 3 2 5" xfId="18766"/>
    <cellStyle name="Output 3 2 3 2 5 2" xfId="28446"/>
    <cellStyle name="Output 3 2 3 2 6" xfId="21148"/>
    <cellStyle name="Output 3 2 3 2 6 2" xfId="30828"/>
    <cellStyle name="Output 3 2 3 2 7" xfId="26151"/>
    <cellStyle name="Output 3 2 3 3" xfId="16537"/>
    <cellStyle name="Output 3 2 3 3 2" xfId="16967"/>
    <cellStyle name="Output 3 2 3 3 2 2" xfId="22520"/>
    <cellStyle name="Output 3 2 3 3 2 2 2" xfId="32200"/>
    <cellStyle name="Output 3 2 3 3 2 3" xfId="20431"/>
    <cellStyle name="Output 3 2 3 3 2 3 2" xfId="30111"/>
    <cellStyle name="Output 3 2 3 3 2 4" xfId="24861"/>
    <cellStyle name="Output 3 2 3 3 2 4 2" xfId="34541"/>
    <cellStyle name="Output 3 2 3 3 2 5" xfId="26502"/>
    <cellStyle name="Output 3 2 3 3 2 6" xfId="25599"/>
    <cellStyle name="Output 3 2 3 3 3" xfId="17986"/>
    <cellStyle name="Output 3 2 3 3 3 2" xfId="23546"/>
    <cellStyle name="Output 3 2 3 3 3 2 2" xfId="33226"/>
    <cellStyle name="Output 3 2 3 3 3 3" xfId="18512"/>
    <cellStyle name="Output 3 2 3 3 3 3 2" xfId="28192"/>
    <cellStyle name="Output 3 2 3 3 3 4" xfId="20529"/>
    <cellStyle name="Output 3 2 3 3 3 4 2" xfId="30209"/>
    <cellStyle name="Output 3 2 3 3 3 5" xfId="27670"/>
    <cellStyle name="Output 3 2 3 3 4" xfId="22041"/>
    <cellStyle name="Output 3 2 3 3 4 2" xfId="31721"/>
    <cellStyle name="Output 3 2 3 3 5" xfId="24416"/>
    <cellStyle name="Output 3 2 3 3 5 2" xfId="34096"/>
    <cellStyle name="Output 3 2 3 3 6" xfId="24180"/>
    <cellStyle name="Output 3 2 3 3 6 2" xfId="33860"/>
    <cellStyle name="Output 3 2 3 3 7" xfId="25585"/>
    <cellStyle name="Output 3 2 3 4" xfId="17080"/>
    <cellStyle name="Output 3 2 3 4 2" xfId="22633"/>
    <cellStyle name="Output 3 2 3 4 2 2" xfId="32313"/>
    <cellStyle name="Output 3 2 3 4 3" xfId="19519"/>
    <cellStyle name="Output 3 2 3 4 3 2" xfId="29199"/>
    <cellStyle name="Output 3 2 3 4 4" xfId="24690"/>
    <cellStyle name="Output 3 2 3 4 4 2" xfId="34370"/>
    <cellStyle name="Output 3 2 3 4 5" xfId="26609"/>
    <cellStyle name="Output 3 2 3 4 6" xfId="25695"/>
    <cellStyle name="Output 3 2 3 5" xfId="17716"/>
    <cellStyle name="Output 3 2 3 5 2" xfId="23276"/>
    <cellStyle name="Output 3 2 3 5 2 2" xfId="32956"/>
    <cellStyle name="Output 3 2 3 5 3" xfId="19107"/>
    <cellStyle name="Output 3 2 3 5 3 2" xfId="28787"/>
    <cellStyle name="Output 3 2 3 5 4" xfId="18549"/>
    <cellStyle name="Output 3 2 3 5 4 2" xfId="28229"/>
    <cellStyle name="Output 3 2 3 5 5" xfId="27400"/>
    <cellStyle name="Output 3 2 3 6" xfId="21767"/>
    <cellStyle name="Output 3 2 3 6 2" xfId="31447"/>
    <cellStyle name="Output 3 2 3 7" xfId="24554"/>
    <cellStyle name="Output 3 2 3 7 2" xfId="34234"/>
    <cellStyle name="Output 3 2 3 8" xfId="21450"/>
    <cellStyle name="Output 3 2 3 8 2" xfId="31130"/>
    <cellStyle name="Output 3 2 3 9" xfId="26125"/>
    <cellStyle name="Output 3 2 4" xfId="16128"/>
    <cellStyle name="Output 3 2 4 2" xfId="16674"/>
    <cellStyle name="Output 3 2 4 2 2" xfId="17476"/>
    <cellStyle name="Output 3 2 4 2 2 2" xfId="23036"/>
    <cellStyle name="Output 3 2 4 2 2 2 2" xfId="32716"/>
    <cellStyle name="Output 3 2 4 2 2 3" xfId="20389"/>
    <cellStyle name="Output 3 2 4 2 2 3 2" xfId="30069"/>
    <cellStyle name="Output 3 2 4 2 2 4" xfId="18483"/>
    <cellStyle name="Output 3 2 4 2 2 4 2" xfId="28163"/>
    <cellStyle name="Output 3 2 4 2 2 5" xfId="26958"/>
    <cellStyle name="Output 3 2 4 2 2 6" xfId="25165"/>
    <cellStyle name="Output 3 2 4 2 3" xfId="18157"/>
    <cellStyle name="Output 3 2 4 2 3 2" xfId="23717"/>
    <cellStyle name="Output 3 2 4 2 3 2 2" xfId="33397"/>
    <cellStyle name="Output 3 2 4 2 3 3" xfId="23987"/>
    <cellStyle name="Output 3 2 4 2 3 3 2" xfId="33667"/>
    <cellStyle name="Output 3 2 4 2 3 4" xfId="24654"/>
    <cellStyle name="Output 3 2 4 2 3 4 2" xfId="34334"/>
    <cellStyle name="Output 3 2 4 2 3 5" xfId="27841"/>
    <cellStyle name="Output 3 2 4 2 4" xfId="22212"/>
    <cellStyle name="Output 3 2 4 2 4 2" xfId="31892"/>
    <cellStyle name="Output 3 2 4 2 5" xfId="19473"/>
    <cellStyle name="Output 3 2 4 2 5 2" xfId="29153"/>
    <cellStyle name="Output 3 2 4 2 6" xfId="24906"/>
    <cellStyle name="Output 3 2 4 2 6 2" xfId="34586"/>
    <cellStyle name="Output 3 2 4 2 7" xfId="26270"/>
    <cellStyle name="Output 3 2 4 3" xfId="16472"/>
    <cellStyle name="Output 3 2 4 3 2" xfId="17036"/>
    <cellStyle name="Output 3 2 4 3 2 2" xfId="22589"/>
    <cellStyle name="Output 3 2 4 3 2 2 2" xfId="32269"/>
    <cellStyle name="Output 3 2 4 3 2 3" xfId="24530"/>
    <cellStyle name="Output 3 2 4 3 2 3 2" xfId="34210"/>
    <cellStyle name="Output 3 2 4 3 2 4" xfId="20330"/>
    <cellStyle name="Output 3 2 4 3 2 4 2" xfId="30010"/>
    <cellStyle name="Output 3 2 4 3 2 5" xfId="26571"/>
    <cellStyle name="Output 3 2 4 3 2 6" xfId="25194"/>
    <cellStyle name="Output 3 2 4 3 3" xfId="17921"/>
    <cellStyle name="Output 3 2 4 3 3 2" xfId="23481"/>
    <cellStyle name="Output 3 2 4 3 3 2 2" xfId="33161"/>
    <cellStyle name="Output 3 2 4 3 3 3" xfId="20028"/>
    <cellStyle name="Output 3 2 4 3 3 3 2" xfId="29708"/>
    <cellStyle name="Output 3 2 4 3 3 4" xfId="20309"/>
    <cellStyle name="Output 3 2 4 3 3 4 2" xfId="29989"/>
    <cellStyle name="Output 3 2 4 3 3 5" xfId="27605"/>
    <cellStyle name="Output 3 2 4 3 4" xfId="21976"/>
    <cellStyle name="Output 3 2 4 3 4 2" xfId="31656"/>
    <cellStyle name="Output 3 2 4 3 5" xfId="20387"/>
    <cellStyle name="Output 3 2 4 3 5 2" xfId="30067"/>
    <cellStyle name="Output 3 2 4 3 6" xfId="20019"/>
    <cellStyle name="Output 3 2 4 3 6 2" xfId="29699"/>
    <cellStyle name="Output 3 2 4 3 7" xfId="25851"/>
    <cellStyle name="Output 3 2 4 4" xfId="17222"/>
    <cellStyle name="Output 3 2 4 4 2" xfId="22775"/>
    <cellStyle name="Output 3 2 4 4 2 2" xfId="32455"/>
    <cellStyle name="Output 3 2 4 4 3" xfId="21601"/>
    <cellStyle name="Output 3 2 4 4 3 2" xfId="31281"/>
    <cellStyle name="Output 3 2 4 4 4" xfId="24743"/>
    <cellStyle name="Output 3 2 4 4 4 2" xfId="34423"/>
    <cellStyle name="Output 3 2 4 4 5" xfId="26736"/>
    <cellStyle name="Output 3 2 4 4 6" xfId="27149"/>
    <cellStyle name="Output 3 2 4 5" xfId="17651"/>
    <cellStyle name="Output 3 2 4 5 2" xfId="23211"/>
    <cellStyle name="Output 3 2 4 5 2 2" xfId="32891"/>
    <cellStyle name="Output 3 2 4 5 3" xfId="21488"/>
    <cellStyle name="Output 3 2 4 5 3 2" xfId="31168"/>
    <cellStyle name="Output 3 2 4 5 4" xfId="23929"/>
    <cellStyle name="Output 3 2 4 5 4 2" xfId="33609"/>
    <cellStyle name="Output 3 2 4 5 5" xfId="27335"/>
    <cellStyle name="Output 3 2 4 6" xfId="21698"/>
    <cellStyle name="Output 3 2 4 6 2" xfId="31378"/>
    <cellStyle name="Output 3 2 4 7" xfId="19697"/>
    <cellStyle name="Output 3 2 4 7 2" xfId="29377"/>
    <cellStyle name="Output 3 2 4 8" xfId="21315"/>
    <cellStyle name="Output 3 2 4 8 2" xfId="30995"/>
    <cellStyle name="Output 3 2 4 9" xfId="25758"/>
    <cellStyle name="Output 3 2 5" xfId="16081"/>
    <cellStyle name="Output 3 2 5 2" xfId="17429"/>
    <cellStyle name="Output 3 2 5 2 2" xfId="22989"/>
    <cellStyle name="Output 3 2 5 2 2 2" xfId="32669"/>
    <cellStyle name="Output 3 2 5 2 3" xfId="18602"/>
    <cellStyle name="Output 3 2 5 2 3 2" xfId="28282"/>
    <cellStyle name="Output 3 2 5 2 4" xfId="20131"/>
    <cellStyle name="Output 3 2 5 2 4 2" xfId="29811"/>
    <cellStyle name="Output 3 2 5 2 5" xfId="26911"/>
    <cellStyle name="Output 3 2 5 2 6" xfId="25292"/>
    <cellStyle name="Output 3 2 5 3" xfId="18110"/>
    <cellStyle name="Output 3 2 5 3 2" xfId="23670"/>
    <cellStyle name="Output 3 2 5 3 2 2" xfId="33350"/>
    <cellStyle name="Output 3 2 5 3 3" xfId="24496"/>
    <cellStyle name="Output 3 2 5 3 3 2" xfId="34176"/>
    <cellStyle name="Output 3 2 5 3 4" xfId="18826"/>
    <cellStyle name="Output 3 2 5 3 4 2" xfId="28506"/>
    <cellStyle name="Output 3 2 5 3 5" xfId="27794"/>
    <cellStyle name="Output 3 2 5 4" xfId="22165"/>
    <cellStyle name="Output 3 2 5 4 2" xfId="31845"/>
    <cellStyle name="Output 3 2 5 5" xfId="18689"/>
    <cellStyle name="Output 3 2 5 5 2" xfId="28369"/>
    <cellStyle name="Output 3 2 5 6" xfId="24679"/>
    <cellStyle name="Output 3 2 5 6 2" xfId="34359"/>
    <cellStyle name="Output 3 2 5 7" xfId="26246"/>
    <cellStyle name="Output 3 2 6" xfId="16425"/>
    <cellStyle name="Output 3 2 6 2" xfId="17013"/>
    <cellStyle name="Output 3 2 6 2 2" xfId="22566"/>
    <cellStyle name="Output 3 2 6 2 2 2" xfId="32246"/>
    <cellStyle name="Output 3 2 6 2 3" xfId="21475"/>
    <cellStyle name="Output 3 2 6 2 3 2" xfId="31155"/>
    <cellStyle name="Output 3 2 6 2 4" xfId="19866"/>
    <cellStyle name="Output 3 2 6 2 4 2" xfId="29546"/>
    <cellStyle name="Output 3 2 6 2 5" xfId="26548"/>
    <cellStyle name="Output 3 2 6 2 6" xfId="25858"/>
    <cellStyle name="Output 3 2 6 3" xfId="17874"/>
    <cellStyle name="Output 3 2 6 3 2" xfId="23434"/>
    <cellStyle name="Output 3 2 6 3 2 2" xfId="33114"/>
    <cellStyle name="Output 3 2 6 3 3" xfId="21273"/>
    <cellStyle name="Output 3 2 6 3 3 2" xfId="30953"/>
    <cellStyle name="Output 3 2 6 3 4" xfId="20943"/>
    <cellStyle name="Output 3 2 6 3 4 2" xfId="30623"/>
    <cellStyle name="Output 3 2 6 3 5" xfId="27558"/>
    <cellStyle name="Output 3 2 6 4" xfId="21929"/>
    <cellStyle name="Output 3 2 6 4 2" xfId="31609"/>
    <cellStyle name="Output 3 2 6 5" xfId="19232"/>
    <cellStyle name="Output 3 2 6 5 2" xfId="28912"/>
    <cellStyle name="Output 3 2 6 6" xfId="19411"/>
    <cellStyle name="Output 3 2 6 6 2" xfId="29091"/>
    <cellStyle name="Output 3 2 6 7" xfId="26133"/>
    <cellStyle name="Output 3 2 7" xfId="17211"/>
    <cellStyle name="Output 3 2 7 2" xfId="22764"/>
    <cellStyle name="Output 3 2 7 2 2" xfId="32444"/>
    <cellStyle name="Output 3 2 7 3" xfId="18495"/>
    <cellStyle name="Output 3 2 7 3 2" xfId="28175"/>
    <cellStyle name="Output 3 2 7 4" xfId="24039"/>
    <cellStyle name="Output 3 2 7 4 2" xfId="33719"/>
    <cellStyle name="Output 3 2 7 5" xfId="26726"/>
    <cellStyle name="Output 3 2 7 6" xfId="26377"/>
    <cellStyle name="Output 3 2 8" xfId="17097"/>
    <cellStyle name="Output 3 2 8 2" xfId="22650"/>
    <cellStyle name="Output 3 2 8 2 2" xfId="32330"/>
    <cellStyle name="Output 3 2 8 3" xfId="20004"/>
    <cellStyle name="Output 3 2 8 3 2" xfId="29684"/>
    <cellStyle name="Output 3 2 8 4" xfId="19288"/>
    <cellStyle name="Output 3 2 8 4 2" xfId="28968"/>
    <cellStyle name="Output 3 2 8 5" xfId="25667"/>
    <cellStyle name="Output 3 2 9" xfId="21650"/>
    <cellStyle name="Output 3 2 9 2" xfId="31330"/>
    <cellStyle name="Output 3 3" xfId="15996"/>
    <cellStyle name="Output 3 3 10" xfId="25607"/>
    <cellStyle name="Output 3 3 2" xfId="16268"/>
    <cellStyle name="Output 3 3 2 2" xfId="16739"/>
    <cellStyle name="Output 3 3 2 2 2" xfId="17609"/>
    <cellStyle name="Output 3 3 2 2 2 2" xfId="23169"/>
    <cellStyle name="Output 3 3 2 2 2 2 2" xfId="32849"/>
    <cellStyle name="Output 3 3 2 2 2 3" xfId="18776"/>
    <cellStyle name="Output 3 3 2 2 2 3 2" xfId="28456"/>
    <cellStyle name="Output 3 3 2 2 2 4" xfId="19083"/>
    <cellStyle name="Output 3 3 2 2 2 4 2" xfId="28763"/>
    <cellStyle name="Output 3 3 2 2 2 5" xfId="27091"/>
    <cellStyle name="Output 3 3 2 2 2 6" xfId="27293"/>
    <cellStyle name="Output 3 3 2 2 3" xfId="18290"/>
    <cellStyle name="Output 3 3 2 2 3 2" xfId="23850"/>
    <cellStyle name="Output 3 3 2 2 3 2 2" xfId="33530"/>
    <cellStyle name="Output 3 3 2 2 3 3" xfId="18355"/>
    <cellStyle name="Output 3 3 2 2 3 3 2" xfId="28035"/>
    <cellStyle name="Output 3 3 2 2 3 4" xfId="24823"/>
    <cellStyle name="Output 3 3 2 2 3 4 2" xfId="34503"/>
    <cellStyle name="Output 3 3 2 2 3 5" xfId="27974"/>
    <cellStyle name="Output 3 3 2 2 4" xfId="22345"/>
    <cellStyle name="Output 3 3 2 2 4 2" xfId="32025"/>
    <cellStyle name="Output 3 3 2 2 5" xfId="20113"/>
    <cellStyle name="Output 3 3 2 2 5 2" xfId="29793"/>
    <cellStyle name="Output 3 3 2 2 6" xfId="21027"/>
    <cellStyle name="Output 3 3 2 2 6 2" xfId="30707"/>
    <cellStyle name="Output 3 3 2 2 7" xfId="25282"/>
    <cellStyle name="Output 3 3 2 3" xfId="16605"/>
    <cellStyle name="Output 3 3 2 3 2" xfId="17373"/>
    <cellStyle name="Output 3 3 2 3 2 2" xfId="22933"/>
    <cellStyle name="Output 3 3 2 3 2 2 2" xfId="32613"/>
    <cellStyle name="Output 3 3 2 3 2 3" xfId="20419"/>
    <cellStyle name="Output 3 3 2 3 2 3 2" xfId="30099"/>
    <cellStyle name="Output 3 3 2 3 2 4" xfId="21609"/>
    <cellStyle name="Output 3 3 2 3 2 4 2" xfId="31289"/>
    <cellStyle name="Output 3 3 2 3 2 5" xfId="26855"/>
    <cellStyle name="Output 3 3 2 3 2 6" xfId="25103"/>
    <cellStyle name="Output 3 3 2 3 3" xfId="18054"/>
    <cellStyle name="Output 3 3 2 3 3 2" xfId="23614"/>
    <cellStyle name="Output 3 3 2 3 3 2 2" xfId="33294"/>
    <cellStyle name="Output 3 3 2 3 3 3" xfId="18429"/>
    <cellStyle name="Output 3 3 2 3 3 3 2" xfId="28109"/>
    <cellStyle name="Output 3 3 2 3 3 4" xfId="24992"/>
    <cellStyle name="Output 3 3 2 3 3 4 2" xfId="34672"/>
    <cellStyle name="Output 3 3 2 3 3 5" xfId="27738"/>
    <cellStyle name="Output 3 3 2 3 4" xfId="22109"/>
    <cellStyle name="Output 3 3 2 3 4 2" xfId="31789"/>
    <cellStyle name="Output 3 3 2 3 5" xfId="21024"/>
    <cellStyle name="Output 3 3 2 3 5 2" xfId="30704"/>
    <cellStyle name="Output 3 3 2 3 6" xfId="19863"/>
    <cellStyle name="Output 3 3 2 3 6 2" xfId="29543"/>
    <cellStyle name="Output 3 3 2 3 7" xfId="25942"/>
    <cellStyle name="Output 3 3 2 4" xfId="17241"/>
    <cellStyle name="Output 3 3 2 4 2" xfId="22794"/>
    <cellStyle name="Output 3 3 2 4 2 2" xfId="32474"/>
    <cellStyle name="Output 3 3 2 4 3" xfId="21385"/>
    <cellStyle name="Output 3 3 2 4 3 2" xfId="31065"/>
    <cellStyle name="Output 3 3 2 4 4" xfId="20353"/>
    <cellStyle name="Output 3 3 2 4 4 2" xfId="30033"/>
    <cellStyle name="Output 3 3 2 4 5" xfId="26751"/>
    <cellStyle name="Output 3 3 2 4 6" xfId="27177"/>
    <cellStyle name="Output 3 3 2 5" xfId="17784"/>
    <cellStyle name="Output 3 3 2 5 2" xfId="23344"/>
    <cellStyle name="Output 3 3 2 5 2 2" xfId="33024"/>
    <cellStyle name="Output 3 3 2 5 3" xfId="24307"/>
    <cellStyle name="Output 3 3 2 5 3 2" xfId="33987"/>
    <cellStyle name="Output 3 3 2 5 4" xfId="20495"/>
    <cellStyle name="Output 3 3 2 5 4 2" xfId="30175"/>
    <cellStyle name="Output 3 3 2 5 5" xfId="27468"/>
    <cellStyle name="Output 3 3 2 6" xfId="21839"/>
    <cellStyle name="Output 3 3 2 6 2" xfId="31519"/>
    <cellStyle name="Output 3 3 2 7" xfId="21366"/>
    <cellStyle name="Output 3 3 2 7 2" xfId="31046"/>
    <cellStyle name="Output 3 3 2 8" xfId="19711"/>
    <cellStyle name="Output 3 3 2 8 2" xfId="29391"/>
    <cellStyle name="Output 3 3 2 9" xfId="26199"/>
    <cellStyle name="Output 3 3 3" xfId="16156"/>
    <cellStyle name="Output 3 3 3 2" xfId="17497"/>
    <cellStyle name="Output 3 3 3 2 2" xfId="23057"/>
    <cellStyle name="Output 3 3 3 2 2 2" xfId="32737"/>
    <cellStyle name="Output 3 3 3 2 3" xfId="20942"/>
    <cellStyle name="Output 3 3 3 2 3 2" xfId="30622"/>
    <cellStyle name="Output 3 3 3 2 4" xfId="19966"/>
    <cellStyle name="Output 3 3 3 2 4 2" xfId="29646"/>
    <cellStyle name="Output 3 3 3 2 5" xfId="26979"/>
    <cellStyle name="Output 3 3 3 2 6" xfId="25055"/>
    <cellStyle name="Output 3 3 3 3" xfId="18178"/>
    <cellStyle name="Output 3 3 3 3 2" xfId="23738"/>
    <cellStyle name="Output 3 3 3 3 2 2" xfId="33418"/>
    <cellStyle name="Output 3 3 3 3 3" xfId="24169"/>
    <cellStyle name="Output 3 3 3 3 3 2" xfId="33849"/>
    <cellStyle name="Output 3 3 3 3 4" xfId="24768"/>
    <cellStyle name="Output 3 3 3 3 4 2" xfId="34448"/>
    <cellStyle name="Output 3 3 3 3 5" xfId="27862"/>
    <cellStyle name="Output 3 3 3 4" xfId="22233"/>
    <cellStyle name="Output 3 3 3 4 2" xfId="31913"/>
    <cellStyle name="Output 3 3 3 5" xfId="21327"/>
    <cellStyle name="Output 3 3 3 5 2" xfId="31007"/>
    <cellStyle name="Output 3 3 3 6" xfId="19310"/>
    <cellStyle name="Output 3 3 3 6 2" xfId="28990"/>
    <cellStyle name="Output 3 3 3 7" xfId="25459"/>
    <cellStyle name="Output 3 3 4" xfId="16493"/>
    <cellStyle name="Output 3 3 4 2" xfId="16941"/>
    <cellStyle name="Output 3 3 4 2 2" xfId="22494"/>
    <cellStyle name="Output 3 3 4 2 2 2" xfId="32174"/>
    <cellStyle name="Output 3 3 4 2 3" xfId="19376"/>
    <cellStyle name="Output 3 3 4 2 3 2" xfId="29056"/>
    <cellStyle name="Output 3 3 4 2 4" xfId="20134"/>
    <cellStyle name="Output 3 3 4 2 4 2" xfId="29814"/>
    <cellStyle name="Output 3 3 4 2 5" xfId="26476"/>
    <cellStyle name="Output 3 3 4 2 6" xfId="25917"/>
    <cellStyle name="Output 3 3 4 3" xfId="17942"/>
    <cellStyle name="Output 3 3 4 3 2" xfId="23502"/>
    <cellStyle name="Output 3 3 4 3 2 2" xfId="33182"/>
    <cellStyle name="Output 3 3 4 3 3" xfId="19366"/>
    <cellStyle name="Output 3 3 4 3 3 2" xfId="29046"/>
    <cellStyle name="Output 3 3 4 3 4" xfId="19775"/>
    <cellStyle name="Output 3 3 4 3 4 2" xfId="29455"/>
    <cellStyle name="Output 3 3 4 3 5" xfId="27626"/>
    <cellStyle name="Output 3 3 4 4" xfId="21997"/>
    <cellStyle name="Output 3 3 4 4 2" xfId="31677"/>
    <cellStyle name="Output 3 3 4 5" xfId="18540"/>
    <cellStyle name="Output 3 3 4 5 2" xfId="28220"/>
    <cellStyle name="Output 3 3 4 6" xfId="21083"/>
    <cellStyle name="Output 3 3 4 6 2" xfId="30763"/>
    <cellStyle name="Output 3 3 4 7" xfId="25269"/>
    <cellStyle name="Output 3 3 5" xfId="16932"/>
    <cellStyle name="Output 3 3 5 2" xfId="22485"/>
    <cellStyle name="Output 3 3 5 2 2" xfId="32165"/>
    <cellStyle name="Output 3 3 5 3" xfId="21281"/>
    <cellStyle name="Output 3 3 5 3 2" xfId="30961"/>
    <cellStyle name="Output 3 3 5 4" xfId="18697"/>
    <cellStyle name="Output 3 3 5 4 2" xfId="28377"/>
    <cellStyle name="Output 3 3 5 5" xfId="26467"/>
    <cellStyle name="Output 3 3 5 6" xfId="26278"/>
    <cellStyle name="Output 3 3 6" xfId="17672"/>
    <cellStyle name="Output 3 3 6 2" xfId="23232"/>
    <cellStyle name="Output 3 3 6 2 2" xfId="32912"/>
    <cellStyle name="Output 3 3 6 3" xfId="20983"/>
    <cellStyle name="Output 3 3 6 3 2" xfId="30663"/>
    <cellStyle name="Output 3 3 6 4" xfId="20933"/>
    <cellStyle name="Output 3 3 6 4 2" xfId="30613"/>
    <cellStyle name="Output 3 3 6 5" xfId="27356"/>
    <cellStyle name="Output 3 3 7" xfId="21723"/>
    <cellStyle name="Output 3 3 7 2" xfId="31403"/>
    <cellStyle name="Output 3 3 8" xfId="18366"/>
    <cellStyle name="Output 3 3 8 2" xfId="28046"/>
    <cellStyle name="Output 3 3 9" xfId="24092"/>
    <cellStyle name="Output 3 3 9 2" xfId="33772"/>
    <cellStyle name="Output 3 4" xfId="16182"/>
    <cellStyle name="Output 3 4 2" xfId="16688"/>
    <cellStyle name="Output 3 4 2 2" xfId="17523"/>
    <cellStyle name="Output 3 4 2 2 2" xfId="23083"/>
    <cellStyle name="Output 3 4 2 2 2 2" xfId="32763"/>
    <cellStyle name="Output 3 4 2 2 3" xfId="20620"/>
    <cellStyle name="Output 3 4 2 2 3 2" xfId="30300"/>
    <cellStyle name="Output 3 4 2 2 4" xfId="19628"/>
    <cellStyle name="Output 3 4 2 2 4 2" xfId="29308"/>
    <cellStyle name="Output 3 4 2 2 5" xfId="27005"/>
    <cellStyle name="Output 3 4 2 2 6" xfId="25067"/>
    <cellStyle name="Output 3 4 2 3" xfId="18204"/>
    <cellStyle name="Output 3 4 2 3 2" xfId="23764"/>
    <cellStyle name="Output 3 4 2 3 2 2" xfId="33444"/>
    <cellStyle name="Output 3 4 2 3 3" xfId="24437"/>
    <cellStyle name="Output 3 4 2 3 3 2" xfId="34117"/>
    <cellStyle name="Output 3 4 2 3 4" xfId="24922"/>
    <cellStyle name="Output 3 4 2 3 4 2" xfId="34602"/>
    <cellStyle name="Output 3 4 2 3 5" xfId="27888"/>
    <cellStyle name="Output 3 4 2 4" xfId="22259"/>
    <cellStyle name="Output 3 4 2 4 2" xfId="31939"/>
    <cellStyle name="Output 3 4 2 5" xfId="20463"/>
    <cellStyle name="Output 3 4 2 5 2" xfId="30143"/>
    <cellStyle name="Output 3 4 2 6" xfId="24921"/>
    <cellStyle name="Output 3 4 2 6 2" xfId="34601"/>
    <cellStyle name="Output 3 4 2 7" xfId="25989"/>
    <cellStyle name="Output 3 4 3" xfId="16519"/>
    <cellStyle name="Output 3 4 3 2" xfId="16969"/>
    <cellStyle name="Output 3 4 3 2 2" xfId="22522"/>
    <cellStyle name="Output 3 4 3 2 2 2" xfId="32202"/>
    <cellStyle name="Output 3 4 3 2 3" xfId="21632"/>
    <cellStyle name="Output 3 4 3 2 3 2" xfId="31312"/>
    <cellStyle name="Output 3 4 3 2 4" xfId="19541"/>
    <cellStyle name="Output 3 4 3 2 4 2" xfId="29221"/>
    <cellStyle name="Output 3 4 3 2 5" xfId="26504"/>
    <cellStyle name="Output 3 4 3 2 6" xfId="25472"/>
    <cellStyle name="Output 3 4 3 3" xfId="17968"/>
    <cellStyle name="Output 3 4 3 3 2" xfId="23528"/>
    <cellStyle name="Output 3 4 3 3 2 2" xfId="33208"/>
    <cellStyle name="Output 3 4 3 3 3" xfId="19677"/>
    <cellStyle name="Output 3 4 3 3 3 2" xfId="29357"/>
    <cellStyle name="Output 3 4 3 3 4" xfId="21453"/>
    <cellStyle name="Output 3 4 3 3 4 2" xfId="31133"/>
    <cellStyle name="Output 3 4 3 3 5" xfId="27652"/>
    <cellStyle name="Output 3 4 3 4" xfId="22023"/>
    <cellStyle name="Output 3 4 3 4 2" xfId="31703"/>
    <cellStyle name="Output 3 4 3 5" xfId="19352"/>
    <cellStyle name="Output 3 4 3 5 2" xfId="29032"/>
    <cellStyle name="Output 3 4 3 6" xfId="18978"/>
    <cellStyle name="Output 3 4 3 6 2" xfId="28658"/>
    <cellStyle name="Output 3 4 3 7" xfId="25876"/>
    <cellStyle name="Output 3 4 4" xfId="17215"/>
    <cellStyle name="Output 3 4 4 2" xfId="22768"/>
    <cellStyle name="Output 3 4 4 2 2" xfId="32448"/>
    <cellStyle name="Output 3 4 4 3" xfId="18940"/>
    <cellStyle name="Output 3 4 4 3 2" xfId="28620"/>
    <cellStyle name="Output 3 4 4 4" xfId="21603"/>
    <cellStyle name="Output 3 4 4 4 2" xfId="31283"/>
    <cellStyle name="Output 3 4 4 5" xfId="26729"/>
    <cellStyle name="Output 3 4 4 6" xfId="27154"/>
    <cellStyle name="Output 3 4 5" xfId="17698"/>
    <cellStyle name="Output 3 4 5 2" xfId="23258"/>
    <cellStyle name="Output 3 4 5 2 2" xfId="32938"/>
    <cellStyle name="Output 3 4 5 3" xfId="19808"/>
    <cellStyle name="Output 3 4 5 3 2" xfId="29488"/>
    <cellStyle name="Output 3 4 5 4" xfId="20808"/>
    <cellStyle name="Output 3 4 5 4 2" xfId="30488"/>
    <cellStyle name="Output 3 4 5 5" xfId="27382"/>
    <cellStyle name="Output 3 4 6" xfId="21749"/>
    <cellStyle name="Output 3 4 6 2" xfId="31429"/>
    <cellStyle name="Output 3 4 7" xfId="20089"/>
    <cellStyle name="Output 3 4 7 2" xfId="29769"/>
    <cellStyle name="Output 3 4 8" xfId="18632"/>
    <cellStyle name="Output 3 4 8 2" xfId="28312"/>
    <cellStyle name="Output 3 4 9" xfId="25402"/>
    <cellStyle name="Output 3 5" xfId="16391"/>
    <cellStyle name="Output 3 5 2" xfId="16985"/>
    <cellStyle name="Output 3 5 2 2" xfId="22538"/>
    <cellStyle name="Output 3 5 2 2 2" xfId="32218"/>
    <cellStyle name="Output 3 5 2 3" xfId="20811"/>
    <cellStyle name="Output 3 5 2 3 2" xfId="30491"/>
    <cellStyle name="Output 3 5 2 4" xfId="24670"/>
    <cellStyle name="Output 3 5 2 4 2" xfId="34350"/>
    <cellStyle name="Output 3 5 2 5" xfId="26520"/>
    <cellStyle name="Output 3 5 2 6" xfId="25461"/>
    <cellStyle name="Output 3 5 3" xfId="17840"/>
    <cellStyle name="Output 3 5 3 2" xfId="23400"/>
    <cellStyle name="Output 3 5 3 2 2" xfId="33080"/>
    <cellStyle name="Output 3 5 3 3" xfId="20030"/>
    <cellStyle name="Output 3 5 3 3 2" xfId="29710"/>
    <cellStyle name="Output 3 5 3 4" xfId="19152"/>
    <cellStyle name="Output 3 5 3 4 2" xfId="28832"/>
    <cellStyle name="Output 3 5 3 5" xfId="27524"/>
    <cellStyle name="Output 3 5 4" xfId="21895"/>
    <cellStyle name="Output 3 5 4 2" xfId="31575"/>
    <cellStyle name="Output 3 5 5" xfId="19527"/>
    <cellStyle name="Output 3 5 5 2" xfId="29207"/>
    <cellStyle name="Output 3 5 6" xfId="18955"/>
    <cellStyle name="Output 3 5 6 2" xfId="28635"/>
    <cellStyle name="Output 3 5 7" xfId="26152"/>
    <cellStyle name="Output 3 6" xfId="24251"/>
    <cellStyle name="Output 3 6 2" xfId="33931"/>
    <cellStyle name="Output 4" xfId="303"/>
    <cellStyle name="Output 4 2" xfId="15957"/>
    <cellStyle name="Output 4 2 10" xfId="21008"/>
    <cellStyle name="Output 4 2 10 2" xfId="30688"/>
    <cellStyle name="Output 4 2 11" xfId="18954"/>
    <cellStyle name="Output 4 2 11 2" xfId="28634"/>
    <cellStyle name="Output 4 2 12" xfId="25786"/>
    <cellStyle name="Output 4 2 2" xfId="16049"/>
    <cellStyle name="Output 4 2 2 10" xfId="25604"/>
    <cellStyle name="Output 4 2 2 2" xfId="16299"/>
    <cellStyle name="Output 4 2 2 2 2" xfId="16770"/>
    <cellStyle name="Output 4 2 2 2 2 2" xfId="17640"/>
    <cellStyle name="Output 4 2 2 2 2 2 2" xfId="23200"/>
    <cellStyle name="Output 4 2 2 2 2 2 2 2" xfId="32880"/>
    <cellStyle name="Output 4 2 2 2 2 2 3" xfId="22394"/>
    <cellStyle name="Output 4 2 2 2 2 2 3 2" xfId="32074"/>
    <cellStyle name="Output 4 2 2 2 2 2 4" xfId="19185"/>
    <cellStyle name="Output 4 2 2 2 2 2 4 2" xfId="28865"/>
    <cellStyle name="Output 4 2 2 2 2 2 5" xfId="27122"/>
    <cellStyle name="Output 4 2 2 2 2 2 6" xfId="27324"/>
    <cellStyle name="Output 4 2 2 2 2 3" xfId="18321"/>
    <cellStyle name="Output 4 2 2 2 2 3 2" xfId="23881"/>
    <cellStyle name="Output 4 2 2 2 2 3 2 2" xfId="33561"/>
    <cellStyle name="Output 4 2 2 2 2 3 3" xfId="24581"/>
    <cellStyle name="Output 4 2 2 2 2 3 3 2" xfId="34261"/>
    <cellStyle name="Output 4 2 2 2 2 3 4" xfId="24735"/>
    <cellStyle name="Output 4 2 2 2 2 3 4 2" xfId="34415"/>
    <cellStyle name="Output 4 2 2 2 2 3 5" xfId="28005"/>
    <cellStyle name="Output 4 2 2 2 2 4" xfId="22376"/>
    <cellStyle name="Output 4 2 2 2 2 4 2" xfId="32056"/>
    <cellStyle name="Output 4 2 2 2 2 5" xfId="20785"/>
    <cellStyle name="Output 4 2 2 2 2 5 2" xfId="30465"/>
    <cellStyle name="Output 4 2 2 2 2 6" xfId="21379"/>
    <cellStyle name="Output 4 2 2 2 2 6 2" xfId="31059"/>
    <cellStyle name="Output 4 2 2 2 2 7" xfId="25347"/>
    <cellStyle name="Output 4 2 2 2 3" xfId="16636"/>
    <cellStyle name="Output 4 2 2 2 3 2" xfId="17404"/>
    <cellStyle name="Output 4 2 2 2 3 2 2" xfId="22964"/>
    <cellStyle name="Output 4 2 2 2 3 2 2 2" xfId="32644"/>
    <cellStyle name="Output 4 2 2 2 3 2 3" xfId="18646"/>
    <cellStyle name="Output 4 2 2 2 3 2 3 2" xfId="28326"/>
    <cellStyle name="Output 4 2 2 2 3 2 4" xfId="19545"/>
    <cellStyle name="Output 4 2 2 2 3 2 4 2" xfId="29225"/>
    <cellStyle name="Output 4 2 2 2 3 2 5" xfId="26886"/>
    <cellStyle name="Output 4 2 2 2 3 2 6" xfId="25298"/>
    <cellStyle name="Output 4 2 2 2 3 3" xfId="18085"/>
    <cellStyle name="Output 4 2 2 2 3 3 2" xfId="23645"/>
    <cellStyle name="Output 4 2 2 2 3 3 2 2" xfId="33325"/>
    <cellStyle name="Output 4 2 2 2 3 3 3" xfId="21314"/>
    <cellStyle name="Output 4 2 2 2 3 3 3 2" xfId="30994"/>
    <cellStyle name="Output 4 2 2 2 3 3 4" xfId="18365"/>
    <cellStyle name="Output 4 2 2 2 3 3 4 2" xfId="28045"/>
    <cellStyle name="Output 4 2 2 2 3 3 5" xfId="27769"/>
    <cellStyle name="Output 4 2 2 2 3 4" xfId="22140"/>
    <cellStyle name="Output 4 2 2 2 3 4 2" xfId="31820"/>
    <cellStyle name="Output 4 2 2 2 3 5" xfId="18471"/>
    <cellStyle name="Output 4 2 2 2 3 5 2" xfId="28151"/>
    <cellStyle name="Output 4 2 2 2 3 6" xfId="18640"/>
    <cellStyle name="Output 4 2 2 2 3 6 2" xfId="28320"/>
    <cellStyle name="Output 4 2 2 2 3 7" xfId="25963"/>
    <cellStyle name="Output 4 2 2 2 4" xfId="16847"/>
    <cellStyle name="Output 4 2 2 2 4 2" xfId="22400"/>
    <cellStyle name="Output 4 2 2 2 4 2 2" xfId="32080"/>
    <cellStyle name="Output 4 2 2 2 4 3" xfId="21406"/>
    <cellStyle name="Output 4 2 2 2 4 3 2" xfId="31086"/>
    <cellStyle name="Output 4 2 2 2 4 4" xfId="20084"/>
    <cellStyle name="Output 4 2 2 2 4 4 2" xfId="29764"/>
    <cellStyle name="Output 4 2 2 2 4 5" xfId="26382"/>
    <cellStyle name="Output 4 2 2 2 4 6" xfId="26173"/>
    <cellStyle name="Output 4 2 2 2 5" xfId="17815"/>
    <cellStyle name="Output 4 2 2 2 5 2" xfId="23375"/>
    <cellStyle name="Output 4 2 2 2 5 2 2" xfId="33055"/>
    <cellStyle name="Output 4 2 2 2 5 3" xfId="24252"/>
    <cellStyle name="Output 4 2 2 2 5 3 2" xfId="33932"/>
    <cellStyle name="Output 4 2 2 2 5 4" xfId="19268"/>
    <cellStyle name="Output 4 2 2 2 5 4 2" xfId="28948"/>
    <cellStyle name="Output 4 2 2 2 5 5" xfId="27499"/>
    <cellStyle name="Output 4 2 2 2 6" xfId="21870"/>
    <cellStyle name="Output 4 2 2 2 6 2" xfId="31550"/>
    <cellStyle name="Output 4 2 2 2 7" xfId="20611"/>
    <cellStyle name="Output 4 2 2 2 7 2" xfId="30291"/>
    <cellStyle name="Output 4 2 2 2 8" xfId="18757"/>
    <cellStyle name="Output 4 2 2 2 8 2" xfId="28437"/>
    <cellStyle name="Output 4 2 2 2 9" xfId="25926"/>
    <cellStyle name="Output 4 2 2 3" xfId="16238"/>
    <cellStyle name="Output 4 2 2 3 2" xfId="17579"/>
    <cellStyle name="Output 4 2 2 3 2 2" xfId="23139"/>
    <cellStyle name="Output 4 2 2 3 2 2 2" xfId="32819"/>
    <cellStyle name="Output 4 2 2 3 2 3" xfId="20473"/>
    <cellStyle name="Output 4 2 2 3 2 3 2" xfId="30153"/>
    <cellStyle name="Output 4 2 2 3 2 4" xfId="18377"/>
    <cellStyle name="Output 4 2 2 3 2 4 2" xfId="28057"/>
    <cellStyle name="Output 4 2 2 3 2 5" xfId="27061"/>
    <cellStyle name="Output 4 2 2 3 2 6" xfId="27263"/>
    <cellStyle name="Output 4 2 2 3 3" xfId="18260"/>
    <cellStyle name="Output 4 2 2 3 3 2" xfId="23820"/>
    <cellStyle name="Output 4 2 2 3 3 2 2" xfId="33500"/>
    <cellStyle name="Output 4 2 2 3 3 3" xfId="24382"/>
    <cellStyle name="Output 4 2 2 3 3 3 2" xfId="34062"/>
    <cellStyle name="Output 4 2 2 3 3 4" xfId="19613"/>
    <cellStyle name="Output 4 2 2 3 3 4 2" xfId="29293"/>
    <cellStyle name="Output 4 2 2 3 3 5" xfId="27944"/>
    <cellStyle name="Output 4 2 2 3 4" xfId="22315"/>
    <cellStyle name="Output 4 2 2 3 4 2" xfId="31995"/>
    <cellStyle name="Output 4 2 2 3 5" xfId="20227"/>
    <cellStyle name="Output 4 2 2 3 5 2" xfId="29907"/>
    <cellStyle name="Output 4 2 2 3 6" xfId="21251"/>
    <cellStyle name="Output 4 2 2 3 6 2" xfId="30931"/>
    <cellStyle name="Output 4 2 2 3 7" xfId="25930"/>
    <cellStyle name="Output 4 2 2 4" xfId="16575"/>
    <cellStyle name="Output 4 2 2 4 2" xfId="17343"/>
    <cellStyle name="Output 4 2 2 4 2 2" xfId="22903"/>
    <cellStyle name="Output 4 2 2 4 2 2 2" xfId="32583"/>
    <cellStyle name="Output 4 2 2 4 2 3" xfId="20307"/>
    <cellStyle name="Output 4 2 2 4 2 3 2" xfId="29987"/>
    <cellStyle name="Output 4 2 2 4 2 4" xfId="24965"/>
    <cellStyle name="Output 4 2 2 4 2 4 2" xfId="34645"/>
    <cellStyle name="Output 4 2 2 4 2 5" xfId="26825"/>
    <cellStyle name="Output 4 2 2 4 2 6" xfId="25182"/>
    <cellStyle name="Output 4 2 2 4 3" xfId="18024"/>
    <cellStyle name="Output 4 2 2 4 3 2" xfId="23584"/>
    <cellStyle name="Output 4 2 2 4 3 2 2" xfId="33264"/>
    <cellStyle name="Output 4 2 2 4 3 3" xfId="21440"/>
    <cellStyle name="Output 4 2 2 4 3 3 2" xfId="31120"/>
    <cellStyle name="Output 4 2 2 4 3 4" xfId="20460"/>
    <cellStyle name="Output 4 2 2 4 3 4 2" xfId="30140"/>
    <cellStyle name="Output 4 2 2 4 3 5" xfId="27708"/>
    <cellStyle name="Output 4 2 2 4 4" xfId="22079"/>
    <cellStyle name="Output 4 2 2 4 4 2" xfId="31759"/>
    <cellStyle name="Output 4 2 2 4 5" xfId="18895"/>
    <cellStyle name="Output 4 2 2 4 5 2" xfId="28575"/>
    <cellStyle name="Output 4 2 2 4 6" xfId="24323"/>
    <cellStyle name="Output 4 2 2 4 6 2" xfId="34003"/>
    <cellStyle name="Output 4 2 2 4 7" xfId="25825"/>
    <cellStyle name="Output 4 2 2 5" xfId="17284"/>
    <cellStyle name="Output 4 2 2 5 2" xfId="22844"/>
    <cellStyle name="Output 4 2 2 5 2 2" xfId="32524"/>
    <cellStyle name="Output 4 2 2 5 3" xfId="23936"/>
    <cellStyle name="Output 4 2 2 5 3 2" xfId="33616"/>
    <cellStyle name="Output 4 2 2 5 4" xfId="19006"/>
    <cellStyle name="Output 4 2 2 5 4 2" xfId="28686"/>
    <cellStyle name="Output 4 2 2 5 5" xfId="26779"/>
    <cellStyle name="Output 4 2 2 5 6" xfId="27142"/>
    <cellStyle name="Output 4 2 2 6" xfId="17754"/>
    <cellStyle name="Output 4 2 2 6 2" xfId="23314"/>
    <cellStyle name="Output 4 2 2 6 2 2" xfId="32994"/>
    <cellStyle name="Output 4 2 2 6 3" xfId="20082"/>
    <cellStyle name="Output 4 2 2 6 3 2" xfId="29762"/>
    <cellStyle name="Output 4 2 2 6 4" xfId="20827"/>
    <cellStyle name="Output 4 2 2 6 4 2" xfId="30507"/>
    <cellStyle name="Output 4 2 2 6 5" xfId="27438"/>
    <cellStyle name="Output 4 2 2 7" xfId="21807"/>
    <cellStyle name="Output 4 2 2 7 2" xfId="31487"/>
    <cellStyle name="Output 4 2 2 8" xfId="19117"/>
    <cellStyle name="Output 4 2 2 8 2" xfId="28797"/>
    <cellStyle name="Output 4 2 2 9" xfId="24871"/>
    <cellStyle name="Output 4 2 2 9 2" xfId="34551"/>
    <cellStyle name="Output 4 2 3" xfId="16205"/>
    <cellStyle name="Output 4 2 3 2" xfId="16704"/>
    <cellStyle name="Output 4 2 3 2 2" xfId="17546"/>
    <cellStyle name="Output 4 2 3 2 2 2" xfId="23106"/>
    <cellStyle name="Output 4 2 3 2 2 2 2" xfId="32786"/>
    <cellStyle name="Output 4 2 3 2 2 3" xfId="19955"/>
    <cellStyle name="Output 4 2 3 2 2 3 2" xfId="29635"/>
    <cellStyle name="Output 4 2 3 2 2 4" xfId="21600"/>
    <cellStyle name="Output 4 2 3 2 2 4 2" xfId="31280"/>
    <cellStyle name="Output 4 2 3 2 2 5" xfId="27028"/>
    <cellStyle name="Output 4 2 3 2 2 6" xfId="27230"/>
    <cellStyle name="Output 4 2 3 2 3" xfId="18227"/>
    <cellStyle name="Output 4 2 3 2 3 2" xfId="23787"/>
    <cellStyle name="Output 4 2 3 2 3 2 2" xfId="33467"/>
    <cellStyle name="Output 4 2 3 2 3 3" xfId="18783"/>
    <cellStyle name="Output 4 2 3 2 3 3 2" xfId="28463"/>
    <cellStyle name="Output 4 2 3 2 3 4" xfId="24981"/>
    <cellStyle name="Output 4 2 3 2 3 4 2" xfId="34661"/>
    <cellStyle name="Output 4 2 3 2 3 5" xfId="27911"/>
    <cellStyle name="Output 4 2 3 2 4" xfId="22282"/>
    <cellStyle name="Output 4 2 3 2 4 2" xfId="31962"/>
    <cellStyle name="Output 4 2 3 2 5" xfId="20394"/>
    <cellStyle name="Output 4 2 3 2 5 2" xfId="30074"/>
    <cellStyle name="Output 4 2 3 2 6" xfId="24118"/>
    <cellStyle name="Output 4 2 3 2 6 2" xfId="33798"/>
    <cellStyle name="Output 4 2 3 2 7" xfId="25277"/>
    <cellStyle name="Output 4 2 3 3" xfId="16542"/>
    <cellStyle name="Output 4 2 3 3 2" xfId="17113"/>
    <cellStyle name="Output 4 2 3 3 2 2" xfId="22666"/>
    <cellStyle name="Output 4 2 3 3 2 2 2" xfId="32346"/>
    <cellStyle name="Output 4 2 3 3 2 3" xfId="19181"/>
    <cellStyle name="Output 4 2 3 3 2 3 2" xfId="28861"/>
    <cellStyle name="Output 4 2 3 3 2 4" xfId="20261"/>
    <cellStyle name="Output 4 2 3 3 2 4 2" xfId="29941"/>
    <cellStyle name="Output 4 2 3 3 2 5" xfId="26639"/>
    <cellStyle name="Output 4 2 3 3 2 6" xfId="25420"/>
    <cellStyle name="Output 4 2 3 3 3" xfId="17991"/>
    <cellStyle name="Output 4 2 3 3 3 2" xfId="23551"/>
    <cellStyle name="Output 4 2 3 3 3 2 2" xfId="33231"/>
    <cellStyle name="Output 4 2 3 3 3 3" xfId="23917"/>
    <cellStyle name="Output 4 2 3 3 3 3 2" xfId="33597"/>
    <cellStyle name="Output 4 2 3 3 3 4" xfId="18418"/>
    <cellStyle name="Output 4 2 3 3 3 4 2" xfId="28098"/>
    <cellStyle name="Output 4 2 3 3 3 5" xfId="27675"/>
    <cellStyle name="Output 4 2 3 3 4" xfId="22046"/>
    <cellStyle name="Output 4 2 3 3 4 2" xfId="31726"/>
    <cellStyle name="Output 4 2 3 3 5" xfId="18814"/>
    <cellStyle name="Output 4 2 3 3 5 2" xfId="28494"/>
    <cellStyle name="Output 4 2 3 3 6" xfId="20610"/>
    <cellStyle name="Output 4 2 3 3 6 2" xfId="30290"/>
    <cellStyle name="Output 4 2 3 3 7" xfId="26228"/>
    <cellStyle name="Output 4 2 3 4" xfId="17096"/>
    <cellStyle name="Output 4 2 3 4 2" xfId="22649"/>
    <cellStyle name="Output 4 2 3 4 2 2" xfId="32329"/>
    <cellStyle name="Output 4 2 3 4 3" xfId="20712"/>
    <cellStyle name="Output 4 2 3 4 3 2" xfId="30392"/>
    <cellStyle name="Output 4 2 3 4 4" xfId="24734"/>
    <cellStyle name="Output 4 2 3 4 4 2" xfId="34414"/>
    <cellStyle name="Output 4 2 3 4 5" xfId="26624"/>
    <cellStyle name="Output 4 2 3 4 6" xfId="25518"/>
    <cellStyle name="Output 4 2 3 5" xfId="17721"/>
    <cellStyle name="Output 4 2 3 5 2" xfId="23281"/>
    <cellStyle name="Output 4 2 3 5 2 2" xfId="32961"/>
    <cellStyle name="Output 4 2 3 5 3" xfId="20102"/>
    <cellStyle name="Output 4 2 3 5 3 2" xfId="29782"/>
    <cellStyle name="Output 4 2 3 5 4" xfId="19597"/>
    <cellStyle name="Output 4 2 3 5 4 2" xfId="29277"/>
    <cellStyle name="Output 4 2 3 5 5" xfId="27405"/>
    <cellStyle name="Output 4 2 3 6" xfId="21772"/>
    <cellStyle name="Output 4 2 3 6 2" xfId="31452"/>
    <cellStyle name="Output 4 2 3 7" xfId="23994"/>
    <cellStyle name="Output 4 2 3 7 2" xfId="33674"/>
    <cellStyle name="Output 4 2 3 8" xfId="23955"/>
    <cellStyle name="Output 4 2 3 8 2" xfId="33635"/>
    <cellStyle name="Output 4 2 3 9" xfId="26226"/>
    <cellStyle name="Output 4 2 4" xfId="16110"/>
    <cellStyle name="Output 4 2 4 2" xfId="16656"/>
    <cellStyle name="Output 4 2 4 2 2" xfId="17458"/>
    <cellStyle name="Output 4 2 4 2 2 2" xfId="23018"/>
    <cellStyle name="Output 4 2 4 2 2 2 2" xfId="32698"/>
    <cellStyle name="Output 4 2 4 2 2 3" xfId="19812"/>
    <cellStyle name="Output 4 2 4 2 2 3 2" xfId="29492"/>
    <cellStyle name="Output 4 2 4 2 2 4" xfId="19947"/>
    <cellStyle name="Output 4 2 4 2 2 4 2" xfId="29627"/>
    <cellStyle name="Output 4 2 4 2 2 5" xfId="26940"/>
    <cellStyle name="Output 4 2 4 2 2 6" xfId="25167"/>
    <cellStyle name="Output 4 2 4 2 3" xfId="18139"/>
    <cellStyle name="Output 4 2 4 2 3 2" xfId="23699"/>
    <cellStyle name="Output 4 2 4 2 3 2 2" xfId="33379"/>
    <cellStyle name="Output 4 2 4 2 3 3" xfId="24043"/>
    <cellStyle name="Output 4 2 4 2 3 3 2" xfId="33723"/>
    <cellStyle name="Output 4 2 4 2 3 4" xfId="24936"/>
    <cellStyle name="Output 4 2 4 2 3 4 2" xfId="34616"/>
    <cellStyle name="Output 4 2 4 2 3 5" xfId="27823"/>
    <cellStyle name="Output 4 2 4 2 4" xfId="22194"/>
    <cellStyle name="Output 4 2 4 2 4 2" xfId="31874"/>
    <cellStyle name="Output 4 2 4 2 5" xfId="21063"/>
    <cellStyle name="Output 4 2 4 2 5 2" xfId="30743"/>
    <cellStyle name="Output 4 2 4 2 6" xfId="19744"/>
    <cellStyle name="Output 4 2 4 2 6 2" xfId="29424"/>
    <cellStyle name="Output 4 2 4 2 7" xfId="25637"/>
    <cellStyle name="Output 4 2 4 3" xfId="16454"/>
    <cellStyle name="Output 4 2 4 3 2" xfId="17030"/>
    <cellStyle name="Output 4 2 4 3 2 2" xfId="22583"/>
    <cellStyle name="Output 4 2 4 3 2 2 2" xfId="32263"/>
    <cellStyle name="Output 4 2 4 3 2 3" xfId="19962"/>
    <cellStyle name="Output 4 2 4 3 2 3 2" xfId="29642"/>
    <cellStyle name="Output 4 2 4 3 2 4" xfId="24350"/>
    <cellStyle name="Output 4 2 4 3 2 4 2" xfId="34030"/>
    <cellStyle name="Output 4 2 4 3 2 5" xfId="26565"/>
    <cellStyle name="Output 4 2 4 3 2 6" xfId="25610"/>
    <cellStyle name="Output 4 2 4 3 3" xfId="17903"/>
    <cellStyle name="Output 4 2 4 3 3 2" xfId="23463"/>
    <cellStyle name="Output 4 2 4 3 3 2 2" xfId="33143"/>
    <cellStyle name="Output 4 2 4 3 3 3" xfId="19683"/>
    <cellStyle name="Output 4 2 4 3 3 3 2" xfId="29363"/>
    <cellStyle name="Output 4 2 4 3 3 4" xfId="20455"/>
    <cellStyle name="Output 4 2 4 3 3 4 2" xfId="30135"/>
    <cellStyle name="Output 4 2 4 3 3 5" xfId="27587"/>
    <cellStyle name="Output 4 2 4 3 4" xfId="21958"/>
    <cellStyle name="Output 4 2 4 3 4 2" xfId="31638"/>
    <cellStyle name="Output 4 2 4 3 5" xfId="21446"/>
    <cellStyle name="Output 4 2 4 3 5 2" xfId="31126"/>
    <cellStyle name="Output 4 2 4 3 6" xfId="18706"/>
    <cellStyle name="Output 4 2 4 3 6 2" xfId="28386"/>
    <cellStyle name="Output 4 2 4 3 7" xfId="26285"/>
    <cellStyle name="Output 4 2 4 4" xfId="17214"/>
    <cellStyle name="Output 4 2 4 4 2" xfId="22767"/>
    <cellStyle name="Output 4 2 4 4 2 2" xfId="32447"/>
    <cellStyle name="Output 4 2 4 4 3" xfId="21494"/>
    <cellStyle name="Output 4 2 4 4 3 2" xfId="31174"/>
    <cellStyle name="Output 4 2 4 4 4" xfId="19034"/>
    <cellStyle name="Output 4 2 4 4 4 2" xfId="28714"/>
    <cellStyle name="Output 4 2 4 4 5" xfId="26728"/>
    <cellStyle name="Output 4 2 4 4 6" xfId="25296"/>
    <cellStyle name="Output 4 2 4 5" xfId="17072"/>
    <cellStyle name="Output 4 2 4 5 2" xfId="22625"/>
    <cellStyle name="Output 4 2 4 5 2 2" xfId="32305"/>
    <cellStyle name="Output 4 2 4 5 3" xfId="19596"/>
    <cellStyle name="Output 4 2 4 5 3 2" xfId="29276"/>
    <cellStyle name="Output 4 2 4 5 4" xfId="20890"/>
    <cellStyle name="Output 4 2 4 5 4 2" xfId="30570"/>
    <cellStyle name="Output 4 2 4 5 5" xfId="25717"/>
    <cellStyle name="Output 4 2 4 6" xfId="21679"/>
    <cellStyle name="Output 4 2 4 6 2" xfId="31359"/>
    <cellStyle name="Output 4 2 4 7" xfId="19242"/>
    <cellStyle name="Output 4 2 4 7 2" xfId="28922"/>
    <cellStyle name="Output 4 2 4 8" xfId="21347"/>
    <cellStyle name="Output 4 2 4 8 2" xfId="31027"/>
    <cellStyle name="Output 4 2 4 9" xfId="25469"/>
    <cellStyle name="Output 4 2 5" xfId="16086"/>
    <cellStyle name="Output 4 2 5 2" xfId="17434"/>
    <cellStyle name="Output 4 2 5 2 2" xfId="22994"/>
    <cellStyle name="Output 4 2 5 2 2 2" xfId="32674"/>
    <cellStyle name="Output 4 2 5 2 3" xfId="21378"/>
    <cellStyle name="Output 4 2 5 2 3 2" xfId="31058"/>
    <cellStyle name="Output 4 2 5 2 4" xfId="24167"/>
    <cellStyle name="Output 4 2 5 2 4 2" xfId="33847"/>
    <cellStyle name="Output 4 2 5 2 5" xfId="26916"/>
    <cellStyle name="Output 4 2 5 2 6" xfId="25060"/>
    <cellStyle name="Output 4 2 5 3" xfId="18115"/>
    <cellStyle name="Output 4 2 5 3 2" xfId="23675"/>
    <cellStyle name="Output 4 2 5 3 2 2" xfId="33355"/>
    <cellStyle name="Output 4 2 5 3 3" xfId="24232"/>
    <cellStyle name="Output 4 2 5 3 3 2" xfId="33912"/>
    <cellStyle name="Output 4 2 5 3 4" xfId="20894"/>
    <cellStyle name="Output 4 2 5 3 4 2" xfId="30574"/>
    <cellStyle name="Output 4 2 5 3 5" xfId="27799"/>
    <cellStyle name="Output 4 2 5 4" xfId="22170"/>
    <cellStyle name="Output 4 2 5 4 2" xfId="31850"/>
    <cellStyle name="Output 4 2 5 5" xfId="24200"/>
    <cellStyle name="Output 4 2 5 5 2" xfId="33880"/>
    <cellStyle name="Output 4 2 5 6" xfId="19911"/>
    <cellStyle name="Output 4 2 5 6 2" xfId="29591"/>
    <cellStyle name="Output 4 2 5 7" xfId="25443"/>
    <cellStyle name="Output 4 2 6" xfId="16430"/>
    <cellStyle name="Output 4 2 6 2" xfId="16902"/>
    <cellStyle name="Output 4 2 6 2 2" xfId="22455"/>
    <cellStyle name="Output 4 2 6 2 2 2" xfId="32135"/>
    <cellStyle name="Output 4 2 6 2 3" xfId="20608"/>
    <cellStyle name="Output 4 2 6 2 3 2" xfId="30288"/>
    <cellStyle name="Output 4 2 6 2 4" xfId="20597"/>
    <cellStyle name="Output 4 2 6 2 4 2" xfId="30277"/>
    <cellStyle name="Output 4 2 6 2 5" xfId="26437"/>
    <cellStyle name="Output 4 2 6 2 6" xfId="26159"/>
    <cellStyle name="Output 4 2 6 3" xfId="17879"/>
    <cellStyle name="Output 4 2 6 3 2" xfId="23439"/>
    <cellStyle name="Output 4 2 6 3 2 2" xfId="33119"/>
    <cellStyle name="Output 4 2 6 3 3" xfId="21090"/>
    <cellStyle name="Output 4 2 6 3 3 2" xfId="30770"/>
    <cellStyle name="Output 4 2 6 3 4" xfId="18354"/>
    <cellStyle name="Output 4 2 6 3 4 2" xfId="28034"/>
    <cellStyle name="Output 4 2 6 3 5" xfId="27563"/>
    <cellStyle name="Output 4 2 6 4" xfId="21934"/>
    <cellStyle name="Output 4 2 6 4 2" xfId="31614"/>
    <cellStyle name="Output 4 2 6 5" xfId="19893"/>
    <cellStyle name="Output 4 2 6 5 2" xfId="29573"/>
    <cellStyle name="Output 4 2 6 6" xfId="24556"/>
    <cellStyle name="Output 4 2 6 6 2" xfId="34236"/>
    <cellStyle name="Output 4 2 6 7" xfId="25252"/>
    <cellStyle name="Output 4 2 7" xfId="17037"/>
    <cellStyle name="Output 4 2 7 2" xfId="22590"/>
    <cellStyle name="Output 4 2 7 2 2" xfId="32270"/>
    <cellStyle name="Output 4 2 7 3" xfId="20332"/>
    <cellStyle name="Output 4 2 7 3 2" xfId="30012"/>
    <cellStyle name="Output 4 2 7 4" xfId="20303"/>
    <cellStyle name="Output 4 2 7 4 2" xfId="29983"/>
    <cellStyle name="Output 4 2 7 5" xfId="26572"/>
    <cellStyle name="Output 4 2 7 6" xfId="25911"/>
    <cellStyle name="Output 4 2 8" xfId="17267"/>
    <cellStyle name="Output 4 2 8 2" xfId="22822"/>
    <cellStyle name="Output 4 2 8 2 2" xfId="32502"/>
    <cellStyle name="Output 4 2 8 3" xfId="20290"/>
    <cellStyle name="Output 4 2 8 3 2" xfId="29970"/>
    <cellStyle name="Output 4 2 8 4" xfId="24722"/>
    <cellStyle name="Output 4 2 8 4 2" xfId="34402"/>
    <cellStyle name="Output 4 2 8 5" xfId="26300"/>
    <cellStyle name="Output 4 2 9" xfId="21655"/>
    <cellStyle name="Output 4 2 9 2" xfId="31335"/>
    <cellStyle name="Output 4 3" xfId="16002"/>
    <cellStyle name="Output 4 3 10" xfId="26172"/>
    <cellStyle name="Output 4 3 2" xfId="16274"/>
    <cellStyle name="Output 4 3 2 2" xfId="16745"/>
    <cellStyle name="Output 4 3 2 2 2" xfId="17615"/>
    <cellStyle name="Output 4 3 2 2 2 2" xfId="23175"/>
    <cellStyle name="Output 4 3 2 2 2 2 2" xfId="32855"/>
    <cellStyle name="Output 4 3 2 2 2 3" xfId="19859"/>
    <cellStyle name="Output 4 3 2 2 2 3 2" xfId="29539"/>
    <cellStyle name="Output 4 3 2 2 2 4" xfId="20327"/>
    <cellStyle name="Output 4 3 2 2 2 4 2" xfId="30007"/>
    <cellStyle name="Output 4 3 2 2 2 5" xfId="27097"/>
    <cellStyle name="Output 4 3 2 2 2 6" xfId="27299"/>
    <cellStyle name="Output 4 3 2 2 3" xfId="18296"/>
    <cellStyle name="Output 4 3 2 2 3 2" xfId="23856"/>
    <cellStyle name="Output 4 3 2 2 3 2 2" xfId="33536"/>
    <cellStyle name="Output 4 3 2 2 3 3" xfId="24214"/>
    <cellStyle name="Output 4 3 2 2 3 3 2" xfId="33894"/>
    <cellStyle name="Output 4 3 2 2 3 4" xfId="21372"/>
    <cellStyle name="Output 4 3 2 2 3 4 2" xfId="31052"/>
    <cellStyle name="Output 4 3 2 2 3 5" xfId="27980"/>
    <cellStyle name="Output 4 3 2 2 4" xfId="22351"/>
    <cellStyle name="Output 4 3 2 2 4 2" xfId="32031"/>
    <cellStyle name="Output 4 3 2 2 5" xfId="20666"/>
    <cellStyle name="Output 4 3 2 2 5 2" xfId="30346"/>
    <cellStyle name="Output 4 3 2 2 6" xfId="18796"/>
    <cellStyle name="Output 4 3 2 2 6 2" xfId="28476"/>
    <cellStyle name="Output 4 3 2 2 7" xfId="25510"/>
    <cellStyle name="Output 4 3 2 3" xfId="16611"/>
    <cellStyle name="Output 4 3 2 3 2" xfId="17379"/>
    <cellStyle name="Output 4 3 2 3 2 2" xfId="22939"/>
    <cellStyle name="Output 4 3 2 3 2 2 2" xfId="32619"/>
    <cellStyle name="Output 4 3 2 3 2 3" xfId="24060"/>
    <cellStyle name="Output 4 3 2 3 2 3 2" xfId="33740"/>
    <cellStyle name="Output 4 3 2 3 2 4" xfId="18770"/>
    <cellStyle name="Output 4 3 2 3 2 4 2" xfId="28450"/>
    <cellStyle name="Output 4 3 2 3 2 5" xfId="26861"/>
    <cellStyle name="Output 4 3 2 3 2 6" xfId="25144"/>
    <cellStyle name="Output 4 3 2 3 3" xfId="18060"/>
    <cellStyle name="Output 4 3 2 3 3 2" xfId="23620"/>
    <cellStyle name="Output 4 3 2 3 3 2 2" xfId="33300"/>
    <cellStyle name="Output 4 3 2 3 3 3" xfId="18889"/>
    <cellStyle name="Output 4 3 2 3 3 3 2" xfId="28569"/>
    <cellStyle name="Output 4 3 2 3 3 4" xfId="24942"/>
    <cellStyle name="Output 4 3 2 3 3 4 2" xfId="34622"/>
    <cellStyle name="Output 4 3 2 3 3 5" xfId="27744"/>
    <cellStyle name="Output 4 3 2 3 4" xfId="22115"/>
    <cellStyle name="Output 4 3 2 3 4 2" xfId="31795"/>
    <cellStyle name="Output 4 3 2 3 5" xfId="19046"/>
    <cellStyle name="Output 4 3 2 3 5 2" xfId="28726"/>
    <cellStyle name="Output 4 3 2 3 6" xfId="19741"/>
    <cellStyle name="Output 4 3 2 3 6 2" xfId="29421"/>
    <cellStyle name="Output 4 3 2 3 7" xfId="25401"/>
    <cellStyle name="Output 4 3 2 4" xfId="17287"/>
    <cellStyle name="Output 4 3 2 4 2" xfId="22847"/>
    <cellStyle name="Output 4 3 2 4 2 2" xfId="32527"/>
    <cellStyle name="Output 4 3 2 4 3" xfId="21225"/>
    <cellStyle name="Output 4 3 2 4 3 2" xfId="30905"/>
    <cellStyle name="Output 4 3 2 4 4" xfId="18972"/>
    <cellStyle name="Output 4 3 2 4 4 2" xfId="28652"/>
    <cellStyle name="Output 4 3 2 4 5" xfId="26781"/>
    <cellStyle name="Output 4 3 2 4 6" xfId="27202"/>
    <cellStyle name="Output 4 3 2 5" xfId="17790"/>
    <cellStyle name="Output 4 3 2 5 2" xfId="23350"/>
    <cellStyle name="Output 4 3 2 5 2 2" xfId="33030"/>
    <cellStyle name="Output 4 3 2 5 3" xfId="24557"/>
    <cellStyle name="Output 4 3 2 5 3 2" xfId="34237"/>
    <cellStyle name="Output 4 3 2 5 4" xfId="18704"/>
    <cellStyle name="Output 4 3 2 5 4 2" xfId="28384"/>
    <cellStyle name="Output 4 3 2 5 5" xfId="27474"/>
    <cellStyle name="Output 4 3 2 6" xfId="21845"/>
    <cellStyle name="Output 4 3 2 6 2" xfId="31525"/>
    <cellStyle name="Output 4 3 2 7" xfId="20236"/>
    <cellStyle name="Output 4 3 2 7 2" xfId="29916"/>
    <cellStyle name="Output 4 3 2 8" xfId="19627"/>
    <cellStyle name="Output 4 3 2 8 2" xfId="29307"/>
    <cellStyle name="Output 4 3 2 9" xfId="26000"/>
    <cellStyle name="Output 4 3 3" xfId="16163"/>
    <cellStyle name="Output 4 3 3 2" xfId="17504"/>
    <cellStyle name="Output 4 3 3 2 2" xfId="23064"/>
    <cellStyle name="Output 4 3 3 2 2 2" xfId="32744"/>
    <cellStyle name="Output 4 3 3 2 3" xfId="19257"/>
    <cellStyle name="Output 4 3 3 2 3 2" xfId="28937"/>
    <cellStyle name="Output 4 3 3 2 4" xfId="19856"/>
    <cellStyle name="Output 4 3 3 2 4 2" xfId="29536"/>
    <cellStyle name="Output 4 3 3 2 5" xfId="26986"/>
    <cellStyle name="Output 4 3 3 2 6" xfId="25129"/>
    <cellStyle name="Output 4 3 3 3" xfId="18185"/>
    <cellStyle name="Output 4 3 3 3 2" xfId="23745"/>
    <cellStyle name="Output 4 3 3 3 2 2" xfId="33425"/>
    <cellStyle name="Output 4 3 3 3 3" xfId="18390"/>
    <cellStyle name="Output 4 3 3 3 3 2" xfId="28070"/>
    <cellStyle name="Output 4 3 3 3 4" xfId="24904"/>
    <cellStyle name="Output 4 3 3 3 4 2" xfId="34584"/>
    <cellStyle name="Output 4 3 3 3 5" xfId="27869"/>
    <cellStyle name="Output 4 3 3 4" xfId="22240"/>
    <cellStyle name="Output 4 3 3 4 2" xfId="31920"/>
    <cellStyle name="Output 4 3 3 5" xfId="21297"/>
    <cellStyle name="Output 4 3 3 5 2" xfId="30977"/>
    <cellStyle name="Output 4 3 3 6" xfId="20105"/>
    <cellStyle name="Output 4 3 3 6 2" xfId="29785"/>
    <cellStyle name="Output 4 3 3 7" xfId="25658"/>
    <cellStyle name="Output 4 3 4" xfId="16500"/>
    <cellStyle name="Output 4 3 4 2" xfId="17002"/>
    <cellStyle name="Output 4 3 4 2 2" xfId="22555"/>
    <cellStyle name="Output 4 3 4 2 2 2" xfId="32235"/>
    <cellStyle name="Output 4 3 4 2 3" xfId="18432"/>
    <cellStyle name="Output 4 3 4 2 3 2" xfId="28112"/>
    <cellStyle name="Output 4 3 4 2 4" xfId="19019"/>
    <cellStyle name="Output 4 3 4 2 4 2" xfId="28699"/>
    <cellStyle name="Output 4 3 4 2 5" xfId="26537"/>
    <cellStyle name="Output 4 3 4 2 6" xfId="25289"/>
    <cellStyle name="Output 4 3 4 3" xfId="17949"/>
    <cellStyle name="Output 4 3 4 3 2" xfId="23509"/>
    <cellStyle name="Output 4 3 4 3 2 2" xfId="33189"/>
    <cellStyle name="Output 4 3 4 3 3" xfId="16830"/>
    <cellStyle name="Output 4 3 4 3 3 2" xfId="25619"/>
    <cellStyle name="Output 4 3 4 3 4" xfId="24683"/>
    <cellStyle name="Output 4 3 4 3 4 2" xfId="34363"/>
    <cellStyle name="Output 4 3 4 3 5" xfId="27633"/>
    <cellStyle name="Output 4 3 4 4" xfId="22004"/>
    <cellStyle name="Output 4 3 4 4 2" xfId="31684"/>
    <cellStyle name="Output 4 3 4 5" xfId="19431"/>
    <cellStyle name="Output 4 3 4 5 2" xfId="29111"/>
    <cellStyle name="Output 4 3 4 6" xfId="19827"/>
    <cellStyle name="Output 4 3 4 6 2" xfId="29507"/>
    <cellStyle name="Output 4 3 4 7" xfId="25688"/>
    <cellStyle name="Output 4 3 5" xfId="17123"/>
    <cellStyle name="Output 4 3 5 2" xfId="22676"/>
    <cellStyle name="Output 4 3 5 2 2" xfId="32356"/>
    <cellStyle name="Output 4 3 5 3" xfId="18618"/>
    <cellStyle name="Output 4 3 5 3 2" xfId="28298"/>
    <cellStyle name="Output 4 3 5 4" xfId="24524"/>
    <cellStyle name="Output 4 3 5 4 2" xfId="34204"/>
    <cellStyle name="Output 4 3 5 5" xfId="26649"/>
    <cellStyle name="Output 4 3 5 6" xfId="25206"/>
    <cellStyle name="Output 4 3 6" xfId="17679"/>
    <cellStyle name="Output 4 3 6 2" xfId="23239"/>
    <cellStyle name="Output 4 3 6 2 2" xfId="32919"/>
    <cellStyle name="Output 4 3 6 3" xfId="23916"/>
    <cellStyle name="Output 4 3 6 3 2" xfId="33596"/>
    <cellStyle name="Output 4 3 6 4" xfId="21527"/>
    <cellStyle name="Output 4 3 6 4 2" xfId="31207"/>
    <cellStyle name="Output 4 3 6 5" xfId="27363"/>
    <cellStyle name="Output 4 3 7" xfId="21730"/>
    <cellStyle name="Output 4 3 7 2" xfId="31410"/>
    <cellStyle name="Output 4 3 8" xfId="19329"/>
    <cellStyle name="Output 4 3 8 2" xfId="29009"/>
    <cellStyle name="Output 4 3 9" xfId="24875"/>
    <cellStyle name="Output 4 3 9 2" xfId="34555"/>
    <cellStyle name="Output 4 4" xfId="16192"/>
    <cellStyle name="Output 4 4 2" xfId="16694"/>
    <cellStyle name="Output 4 4 2 2" xfId="17533"/>
    <cellStyle name="Output 4 4 2 2 2" xfId="23093"/>
    <cellStyle name="Output 4 4 2 2 2 2" xfId="32773"/>
    <cellStyle name="Output 4 4 2 2 3" xfId="18921"/>
    <cellStyle name="Output 4 4 2 2 3 2" xfId="28601"/>
    <cellStyle name="Output 4 4 2 2 4" xfId="25016"/>
    <cellStyle name="Output 4 4 2 2 4 2" xfId="34696"/>
    <cellStyle name="Output 4 4 2 2 5" xfId="27015"/>
    <cellStyle name="Output 4 4 2 2 6" xfId="27217"/>
    <cellStyle name="Output 4 4 2 3" xfId="18214"/>
    <cellStyle name="Output 4 4 2 3 2" xfId="23774"/>
    <cellStyle name="Output 4 4 2 3 2 2" xfId="33454"/>
    <cellStyle name="Output 4 4 2 3 3" xfId="23892"/>
    <cellStyle name="Output 4 4 2 3 3 2" xfId="33572"/>
    <cellStyle name="Output 4 4 2 3 4" xfId="24729"/>
    <cellStyle name="Output 4 4 2 3 4 2" xfId="34409"/>
    <cellStyle name="Output 4 4 2 3 5" xfId="27898"/>
    <cellStyle name="Output 4 4 2 4" xfId="22269"/>
    <cellStyle name="Output 4 4 2 4 2" xfId="31949"/>
    <cellStyle name="Output 4 4 2 5" xfId="20001"/>
    <cellStyle name="Output 4 4 2 5 2" xfId="29681"/>
    <cellStyle name="Output 4 4 2 6" xfId="20235"/>
    <cellStyle name="Output 4 4 2 6 2" xfId="29915"/>
    <cellStyle name="Output 4 4 2 7" xfId="25827"/>
    <cellStyle name="Output 4 4 3" xfId="16529"/>
    <cellStyle name="Output 4 4 3 2" xfId="16937"/>
    <cellStyle name="Output 4 4 3 2 2" xfId="22490"/>
    <cellStyle name="Output 4 4 3 2 2 2" xfId="32170"/>
    <cellStyle name="Output 4 4 3 2 3" xfId="19878"/>
    <cellStyle name="Output 4 4 3 2 3 2" xfId="29558"/>
    <cellStyle name="Output 4 4 3 2 4" xfId="19096"/>
    <cellStyle name="Output 4 4 3 2 4 2" xfId="28776"/>
    <cellStyle name="Output 4 4 3 2 5" xfId="26472"/>
    <cellStyle name="Output 4 4 3 2 6" xfId="25478"/>
    <cellStyle name="Output 4 4 3 3" xfId="17978"/>
    <cellStyle name="Output 4 4 3 3 2" xfId="23538"/>
    <cellStyle name="Output 4 4 3 3 2 2" xfId="33218"/>
    <cellStyle name="Output 4 4 3 3 3" xfId="19492"/>
    <cellStyle name="Output 4 4 3 3 3 2" xfId="29172"/>
    <cellStyle name="Output 4 4 3 3 4" xfId="19511"/>
    <cellStyle name="Output 4 4 3 3 4 2" xfId="29191"/>
    <cellStyle name="Output 4 4 3 3 5" xfId="27662"/>
    <cellStyle name="Output 4 4 3 4" xfId="22033"/>
    <cellStyle name="Output 4 4 3 4 2" xfId="31713"/>
    <cellStyle name="Output 4 4 3 5" xfId="20842"/>
    <cellStyle name="Output 4 4 3 5 2" xfId="30522"/>
    <cellStyle name="Output 4 4 3 6" xfId="19738"/>
    <cellStyle name="Output 4 4 3 6 2" xfId="29418"/>
    <cellStyle name="Output 4 4 3 7" xfId="26065"/>
    <cellStyle name="Output 4 4 4" xfId="17198"/>
    <cellStyle name="Output 4 4 4 2" xfId="22751"/>
    <cellStyle name="Output 4 4 4 2 2" xfId="32431"/>
    <cellStyle name="Output 4 4 4 3" xfId="20115"/>
    <cellStyle name="Output 4 4 4 3 2" xfId="29795"/>
    <cellStyle name="Output 4 4 4 4" xfId="19506"/>
    <cellStyle name="Output 4 4 4 4 2" xfId="29186"/>
    <cellStyle name="Output 4 4 4 5" xfId="26715"/>
    <cellStyle name="Output 4 4 4 6" xfId="26332"/>
    <cellStyle name="Output 4 4 5" xfId="17708"/>
    <cellStyle name="Output 4 4 5 2" xfId="23268"/>
    <cellStyle name="Output 4 4 5 2 2" xfId="32948"/>
    <cellStyle name="Output 4 4 5 3" xfId="18897"/>
    <cellStyle name="Output 4 4 5 3 2" xfId="28577"/>
    <cellStyle name="Output 4 4 5 4" xfId="19713"/>
    <cellStyle name="Output 4 4 5 4 2" xfId="29393"/>
    <cellStyle name="Output 4 4 5 5" xfId="27392"/>
    <cellStyle name="Output 4 4 6" xfId="21759"/>
    <cellStyle name="Output 4 4 6 2" xfId="31439"/>
    <cellStyle name="Output 4 4 7" xfId="21534"/>
    <cellStyle name="Output 4 4 7 2" xfId="31214"/>
    <cellStyle name="Output 4 4 8" xfId="19007"/>
    <cellStyle name="Output 4 4 8 2" xfId="28687"/>
    <cellStyle name="Output 4 4 9" xfId="25932"/>
    <cellStyle name="Output 4 5" xfId="16396"/>
    <cellStyle name="Output 4 5 2" xfId="17003"/>
    <cellStyle name="Output 4 5 2 2" xfId="22556"/>
    <cellStyle name="Output 4 5 2 2 2" xfId="32236"/>
    <cellStyle name="Output 4 5 2 3" xfId="19241"/>
    <cellStyle name="Output 4 5 2 3 2" xfId="28921"/>
    <cellStyle name="Output 4 5 2 4" xfId="21479"/>
    <cellStyle name="Output 4 5 2 4 2" xfId="31159"/>
    <cellStyle name="Output 4 5 2 5" xfId="26538"/>
    <cellStyle name="Output 4 5 2 6" xfId="25215"/>
    <cellStyle name="Output 4 5 3" xfId="17845"/>
    <cellStyle name="Output 4 5 3 2" xfId="23405"/>
    <cellStyle name="Output 4 5 3 2 2" xfId="33085"/>
    <cellStyle name="Output 4 5 3 3" xfId="21065"/>
    <cellStyle name="Output 4 5 3 3 2" xfId="30745"/>
    <cellStyle name="Output 4 5 3 4" xfId="19763"/>
    <cellStyle name="Output 4 5 3 4 2" xfId="29443"/>
    <cellStyle name="Output 4 5 3 5" xfId="27529"/>
    <cellStyle name="Output 4 5 4" xfId="21900"/>
    <cellStyle name="Output 4 5 4 2" xfId="31580"/>
    <cellStyle name="Output 4 5 5" xfId="20343"/>
    <cellStyle name="Output 4 5 5 2" xfId="30023"/>
    <cellStyle name="Output 4 5 6" xfId="18606"/>
    <cellStyle name="Output 4 5 6 2" xfId="28286"/>
    <cellStyle name="Output 4 5 7" xfId="25278"/>
    <cellStyle name="Output 4 6" xfId="24018"/>
    <cellStyle name="Output 4 6 2" xfId="33698"/>
    <cellStyle name="Output 5" xfId="797"/>
    <cellStyle name="Output 5 2" xfId="15962"/>
    <cellStyle name="Output 5 2 10" xfId="21304"/>
    <cellStyle name="Output 5 2 10 2" xfId="30984"/>
    <cellStyle name="Output 5 2 11" xfId="19160"/>
    <cellStyle name="Output 5 2 11 2" xfId="28840"/>
    <cellStyle name="Output 5 2 12" xfId="25979"/>
    <cellStyle name="Output 5 2 2" xfId="16054"/>
    <cellStyle name="Output 5 2 2 10" xfId="25199"/>
    <cellStyle name="Output 5 2 2 2" xfId="16302"/>
    <cellStyle name="Output 5 2 2 2 2" xfId="16773"/>
    <cellStyle name="Output 5 2 2 2 2 2" xfId="17643"/>
    <cellStyle name="Output 5 2 2 2 2 2 2" xfId="23203"/>
    <cellStyle name="Output 5 2 2 2 2 2 2 2" xfId="32883"/>
    <cellStyle name="Output 5 2 2 2 2 2 3" xfId="20813"/>
    <cellStyle name="Output 5 2 2 2 2 2 3 2" xfId="30493"/>
    <cellStyle name="Output 5 2 2 2 2 2 4" xfId="20285"/>
    <cellStyle name="Output 5 2 2 2 2 2 4 2" xfId="29965"/>
    <cellStyle name="Output 5 2 2 2 2 2 5" xfId="27125"/>
    <cellStyle name="Output 5 2 2 2 2 2 6" xfId="27327"/>
    <cellStyle name="Output 5 2 2 2 2 3" xfId="18324"/>
    <cellStyle name="Output 5 2 2 2 2 3 2" xfId="23884"/>
    <cellStyle name="Output 5 2 2 2 2 3 2 2" xfId="33564"/>
    <cellStyle name="Output 5 2 2 2 2 3 3" xfId="24584"/>
    <cellStyle name="Output 5 2 2 2 2 3 3 2" xfId="34264"/>
    <cellStyle name="Output 5 2 2 2 2 3 4" xfId="19653"/>
    <cellStyle name="Output 5 2 2 2 2 3 4 2" xfId="29333"/>
    <cellStyle name="Output 5 2 2 2 2 3 5" xfId="28008"/>
    <cellStyle name="Output 5 2 2 2 2 4" xfId="22379"/>
    <cellStyle name="Output 5 2 2 2 2 4 2" xfId="32059"/>
    <cellStyle name="Output 5 2 2 2 2 5" xfId="18733"/>
    <cellStyle name="Output 5 2 2 2 2 5 2" xfId="28413"/>
    <cellStyle name="Output 5 2 2 2 2 6" xfId="20633"/>
    <cellStyle name="Output 5 2 2 2 2 6 2" xfId="30313"/>
    <cellStyle name="Output 5 2 2 2 2 7" xfId="25914"/>
    <cellStyle name="Output 5 2 2 2 3" xfId="16639"/>
    <cellStyle name="Output 5 2 2 2 3 2" xfId="17407"/>
    <cellStyle name="Output 5 2 2 2 3 2 2" xfId="22967"/>
    <cellStyle name="Output 5 2 2 2 3 2 2 2" xfId="32647"/>
    <cellStyle name="Output 5 2 2 2 3 2 3" xfId="20375"/>
    <cellStyle name="Output 5 2 2 2 3 2 3 2" xfId="30055"/>
    <cellStyle name="Output 5 2 2 2 3 2 4" xfId="24705"/>
    <cellStyle name="Output 5 2 2 2 3 2 4 2" xfId="34385"/>
    <cellStyle name="Output 5 2 2 2 3 2 5" xfId="26889"/>
    <cellStyle name="Output 5 2 2 2 3 2 6" xfId="25140"/>
    <cellStyle name="Output 5 2 2 2 3 3" xfId="18088"/>
    <cellStyle name="Output 5 2 2 2 3 3 2" xfId="23648"/>
    <cellStyle name="Output 5 2 2 2 3 3 2 2" xfId="33328"/>
    <cellStyle name="Output 5 2 2 2 3 3 3" xfId="20981"/>
    <cellStyle name="Output 5 2 2 2 3 3 3 2" xfId="30661"/>
    <cellStyle name="Output 5 2 2 2 3 3 4" xfId="24668"/>
    <cellStyle name="Output 5 2 2 2 3 3 4 2" xfId="34348"/>
    <cellStyle name="Output 5 2 2 2 3 3 5" xfId="27772"/>
    <cellStyle name="Output 5 2 2 2 3 4" xfId="22143"/>
    <cellStyle name="Output 5 2 2 2 3 4 2" xfId="31823"/>
    <cellStyle name="Output 5 2 2 2 3 5" xfId="18958"/>
    <cellStyle name="Output 5 2 2 2 3 5 2" xfId="28638"/>
    <cellStyle name="Output 5 2 2 2 3 6" xfId="23954"/>
    <cellStyle name="Output 5 2 2 2 3 6 2" xfId="33634"/>
    <cellStyle name="Output 5 2 2 2 3 7" xfId="26093"/>
    <cellStyle name="Output 5 2 2 2 4" xfId="17021"/>
    <cellStyle name="Output 5 2 2 2 4 2" xfId="22574"/>
    <cellStyle name="Output 5 2 2 2 4 2 2" xfId="32254"/>
    <cellStyle name="Output 5 2 2 2 4 3" xfId="23953"/>
    <cellStyle name="Output 5 2 2 2 4 3 2" xfId="33633"/>
    <cellStyle name="Output 5 2 2 2 4 4" xfId="19330"/>
    <cellStyle name="Output 5 2 2 2 4 4 2" xfId="29010"/>
    <cellStyle name="Output 5 2 2 2 4 5" xfId="26556"/>
    <cellStyle name="Output 5 2 2 2 4 6" xfId="25829"/>
    <cellStyle name="Output 5 2 2 2 5" xfId="17818"/>
    <cellStyle name="Output 5 2 2 2 5 2" xfId="23378"/>
    <cellStyle name="Output 5 2 2 2 5 2 2" xfId="33058"/>
    <cellStyle name="Output 5 2 2 2 5 3" xfId="21159"/>
    <cellStyle name="Output 5 2 2 2 5 3 2" xfId="30839"/>
    <cellStyle name="Output 5 2 2 2 5 4" xfId="25038"/>
    <cellStyle name="Output 5 2 2 2 5 4 2" xfId="34718"/>
    <cellStyle name="Output 5 2 2 2 5 5" xfId="27502"/>
    <cellStyle name="Output 5 2 2 2 6" xfId="21873"/>
    <cellStyle name="Output 5 2 2 2 6 2" xfId="31553"/>
    <cellStyle name="Output 5 2 2 2 7" xfId="19907"/>
    <cellStyle name="Output 5 2 2 2 7 2" xfId="29587"/>
    <cellStyle name="Output 5 2 2 2 8" xfId="18597"/>
    <cellStyle name="Output 5 2 2 2 8 2" xfId="28277"/>
    <cellStyle name="Output 5 2 2 2 9" xfId="26057"/>
    <cellStyle name="Output 5 2 2 3" xfId="16243"/>
    <cellStyle name="Output 5 2 2 3 2" xfId="17584"/>
    <cellStyle name="Output 5 2 2 3 2 2" xfId="23144"/>
    <cellStyle name="Output 5 2 2 3 2 2 2" xfId="32824"/>
    <cellStyle name="Output 5 2 2 3 2 3" xfId="24022"/>
    <cellStyle name="Output 5 2 2 3 2 3 2" xfId="33702"/>
    <cellStyle name="Output 5 2 2 3 2 4" xfId="24257"/>
    <cellStyle name="Output 5 2 2 3 2 4 2" xfId="33937"/>
    <cellStyle name="Output 5 2 2 3 2 5" xfId="27066"/>
    <cellStyle name="Output 5 2 2 3 2 6" xfId="27268"/>
    <cellStyle name="Output 5 2 2 3 3" xfId="18265"/>
    <cellStyle name="Output 5 2 2 3 3 2" xfId="23825"/>
    <cellStyle name="Output 5 2 2 3 3 2 2" xfId="33505"/>
    <cellStyle name="Output 5 2 2 3 3 3" xfId="24536"/>
    <cellStyle name="Output 5 2 2 3 3 3 2" xfId="34216"/>
    <cellStyle name="Output 5 2 2 3 3 4" xfId="24686"/>
    <cellStyle name="Output 5 2 2 3 3 4 2" xfId="34366"/>
    <cellStyle name="Output 5 2 2 3 3 5" xfId="27949"/>
    <cellStyle name="Output 5 2 2 3 4" xfId="22320"/>
    <cellStyle name="Output 5 2 2 3 4 2" xfId="32000"/>
    <cellStyle name="Output 5 2 2 3 5" xfId="20696"/>
    <cellStyle name="Output 5 2 2 3 5 2" xfId="30376"/>
    <cellStyle name="Output 5 2 2 3 6" xfId="20360"/>
    <cellStyle name="Output 5 2 2 3 6 2" xfId="30040"/>
    <cellStyle name="Output 5 2 2 3 7" xfId="25661"/>
    <cellStyle name="Output 5 2 2 4" xfId="16580"/>
    <cellStyle name="Output 5 2 2 4 2" xfId="17348"/>
    <cellStyle name="Output 5 2 2 4 2 2" xfId="22908"/>
    <cellStyle name="Output 5 2 2 4 2 2 2" xfId="32588"/>
    <cellStyle name="Output 5 2 2 4 2 3" xfId="20693"/>
    <cellStyle name="Output 5 2 2 4 2 3 2" xfId="30373"/>
    <cellStyle name="Output 5 2 2 4 2 4" xfId="20008"/>
    <cellStyle name="Output 5 2 2 4 2 4 2" xfId="29688"/>
    <cellStyle name="Output 5 2 2 4 2 5" xfId="26830"/>
    <cellStyle name="Output 5 2 2 4 2 6" xfId="25303"/>
    <cellStyle name="Output 5 2 2 4 3" xfId="18029"/>
    <cellStyle name="Output 5 2 2 4 3 2" xfId="23589"/>
    <cellStyle name="Output 5 2 2 4 3 2 2" xfId="33269"/>
    <cellStyle name="Output 5 2 2 4 3 3" xfId="19349"/>
    <cellStyle name="Output 5 2 2 4 3 3 2" xfId="29029"/>
    <cellStyle name="Output 5 2 2 4 3 4" xfId="20796"/>
    <cellStyle name="Output 5 2 2 4 3 4 2" xfId="30476"/>
    <cellStyle name="Output 5 2 2 4 3 5" xfId="27713"/>
    <cellStyle name="Output 5 2 2 4 4" xfId="22084"/>
    <cellStyle name="Output 5 2 2 4 4 2" xfId="31764"/>
    <cellStyle name="Output 5 2 2 4 5" xfId="16797"/>
    <cellStyle name="Output 5 2 2 4 5 2" xfId="25878"/>
    <cellStyle name="Output 5 2 2 4 6" xfId="20267"/>
    <cellStyle name="Output 5 2 2 4 6 2" xfId="29947"/>
    <cellStyle name="Output 5 2 2 4 7" xfId="26019"/>
    <cellStyle name="Output 5 2 2 5" xfId="17237"/>
    <cellStyle name="Output 5 2 2 5 2" xfId="22790"/>
    <cellStyle name="Output 5 2 2 5 2 2" xfId="32470"/>
    <cellStyle name="Output 5 2 2 5 3" xfId="21457"/>
    <cellStyle name="Output 5 2 2 5 3 2" xfId="31137"/>
    <cellStyle name="Output 5 2 2 5 4" xfId="20764"/>
    <cellStyle name="Output 5 2 2 5 4 2" xfId="30444"/>
    <cellStyle name="Output 5 2 2 5 5" xfId="26748"/>
    <cellStyle name="Output 5 2 2 5 6" xfId="27190"/>
    <cellStyle name="Output 5 2 2 6" xfId="17759"/>
    <cellStyle name="Output 5 2 2 6 2" xfId="23319"/>
    <cellStyle name="Output 5 2 2 6 2 2" xfId="32999"/>
    <cellStyle name="Output 5 2 2 6 3" xfId="21303"/>
    <cellStyle name="Output 5 2 2 6 3 2" xfId="30983"/>
    <cellStyle name="Output 5 2 2 6 4" xfId="21298"/>
    <cellStyle name="Output 5 2 2 6 4 2" xfId="30978"/>
    <cellStyle name="Output 5 2 2 6 5" xfId="27443"/>
    <cellStyle name="Output 5 2 2 7" xfId="21812"/>
    <cellStyle name="Output 5 2 2 7 2" xfId="31492"/>
    <cellStyle name="Output 5 2 2 8" xfId="21257"/>
    <cellStyle name="Output 5 2 2 8 2" xfId="30937"/>
    <cellStyle name="Output 5 2 2 9" xfId="19231"/>
    <cellStyle name="Output 5 2 2 9 2" xfId="28911"/>
    <cellStyle name="Output 5 2 3" xfId="16191"/>
    <cellStyle name="Output 5 2 3 2" xfId="16693"/>
    <cellStyle name="Output 5 2 3 2 2" xfId="17532"/>
    <cellStyle name="Output 5 2 3 2 2 2" xfId="23092"/>
    <cellStyle name="Output 5 2 3 2 2 2 2" xfId="32772"/>
    <cellStyle name="Output 5 2 3 2 2 3" xfId="19359"/>
    <cellStyle name="Output 5 2 3 2 2 3 2" xfId="29039"/>
    <cellStyle name="Output 5 2 3 2 2 4" xfId="20834"/>
    <cellStyle name="Output 5 2 3 2 2 4 2" xfId="30514"/>
    <cellStyle name="Output 5 2 3 2 2 5" xfId="27014"/>
    <cellStyle name="Output 5 2 3 2 2 6" xfId="27216"/>
    <cellStyle name="Output 5 2 3 2 3" xfId="18213"/>
    <cellStyle name="Output 5 2 3 2 3 2" xfId="23773"/>
    <cellStyle name="Output 5 2 3 2 3 2 2" xfId="33453"/>
    <cellStyle name="Output 5 2 3 2 3 3" xfId="24157"/>
    <cellStyle name="Output 5 2 3 2 3 3 2" xfId="33837"/>
    <cellStyle name="Output 5 2 3 2 3 4" xfId="25000"/>
    <cellStyle name="Output 5 2 3 2 3 4 2" xfId="34680"/>
    <cellStyle name="Output 5 2 3 2 3 5" xfId="27897"/>
    <cellStyle name="Output 5 2 3 2 4" xfId="22268"/>
    <cellStyle name="Output 5 2 3 2 4 2" xfId="31948"/>
    <cellStyle name="Output 5 2 3 2 5" xfId="19798"/>
    <cellStyle name="Output 5 2 3 2 5 2" xfId="29478"/>
    <cellStyle name="Output 5 2 3 2 6" xfId="19614"/>
    <cellStyle name="Output 5 2 3 2 6 2" xfId="29294"/>
    <cellStyle name="Output 5 2 3 2 7" xfId="26219"/>
    <cellStyle name="Output 5 2 3 3" xfId="16528"/>
    <cellStyle name="Output 5 2 3 3 2" xfId="16968"/>
    <cellStyle name="Output 5 2 3 3 2 2" xfId="22521"/>
    <cellStyle name="Output 5 2 3 3 2 2 2" xfId="32201"/>
    <cellStyle name="Output 5 2 3 3 2 3" xfId="18630"/>
    <cellStyle name="Output 5 2 3 3 2 3 2" xfId="28310"/>
    <cellStyle name="Output 5 2 3 3 2 4" xfId="22399"/>
    <cellStyle name="Output 5 2 3 3 2 4 2" xfId="32079"/>
    <cellStyle name="Output 5 2 3 3 2 5" xfId="26503"/>
    <cellStyle name="Output 5 2 3 3 2 6" xfId="25628"/>
    <cellStyle name="Output 5 2 3 3 3" xfId="17977"/>
    <cellStyle name="Output 5 2 3 3 3 2" xfId="23537"/>
    <cellStyle name="Output 5 2 3 3 3 2 2" xfId="33217"/>
    <cellStyle name="Output 5 2 3 3 3 3" xfId="24370"/>
    <cellStyle name="Output 5 2 3 3 3 3 2" xfId="34050"/>
    <cellStyle name="Output 5 2 3 3 3 4" xfId="24034"/>
    <cellStyle name="Output 5 2 3 3 3 4 2" xfId="33714"/>
    <cellStyle name="Output 5 2 3 3 3 5" xfId="27661"/>
    <cellStyle name="Output 5 2 3 3 4" xfId="22032"/>
    <cellStyle name="Output 5 2 3 3 4 2" xfId="31712"/>
    <cellStyle name="Output 5 2 3 3 5" xfId="18806"/>
    <cellStyle name="Output 5 2 3 3 5 2" xfId="28486"/>
    <cellStyle name="Output 5 2 3 3 6" xfId="20918"/>
    <cellStyle name="Output 5 2 3 3 6 2" xfId="30598"/>
    <cellStyle name="Output 5 2 3 3 7" xfId="25805"/>
    <cellStyle name="Output 5 2 3 4" xfId="17161"/>
    <cellStyle name="Output 5 2 3 4 2" xfId="22714"/>
    <cellStyle name="Output 5 2 3 4 2 2" xfId="32394"/>
    <cellStyle name="Output 5 2 3 4 3" xfId="20464"/>
    <cellStyle name="Output 5 2 3 4 3 2" xfId="30144"/>
    <cellStyle name="Output 5 2 3 4 4" xfId="21376"/>
    <cellStyle name="Output 5 2 3 4 4 2" xfId="31056"/>
    <cellStyle name="Output 5 2 3 4 5" xfId="26682"/>
    <cellStyle name="Output 5 2 3 4 6" xfId="26317"/>
    <cellStyle name="Output 5 2 3 5" xfId="17707"/>
    <cellStyle name="Output 5 2 3 5 2" xfId="23267"/>
    <cellStyle name="Output 5 2 3 5 2 2" xfId="32947"/>
    <cellStyle name="Output 5 2 3 5 3" xfId="19772"/>
    <cellStyle name="Output 5 2 3 5 3 2" xfId="29452"/>
    <cellStyle name="Output 5 2 3 5 4" xfId="24605"/>
    <cellStyle name="Output 5 2 3 5 4 2" xfId="34285"/>
    <cellStyle name="Output 5 2 3 5 5" xfId="27391"/>
    <cellStyle name="Output 5 2 3 6" xfId="21758"/>
    <cellStyle name="Output 5 2 3 6 2" xfId="31438"/>
    <cellStyle name="Output 5 2 3 7" xfId="20516"/>
    <cellStyle name="Output 5 2 3 7 2" xfId="30196"/>
    <cellStyle name="Output 5 2 3 8" xfId="18893"/>
    <cellStyle name="Output 5 2 3 8 2" xfId="28573"/>
    <cellStyle name="Output 5 2 3 9" xfId="25262"/>
    <cellStyle name="Output 5 2 4" xfId="16134"/>
    <cellStyle name="Output 5 2 4 2" xfId="16680"/>
    <cellStyle name="Output 5 2 4 2 2" xfId="17482"/>
    <cellStyle name="Output 5 2 4 2 2 2" xfId="23042"/>
    <cellStyle name="Output 5 2 4 2 2 2 2" xfId="32722"/>
    <cellStyle name="Output 5 2 4 2 2 3" xfId="20000"/>
    <cellStyle name="Output 5 2 4 2 2 3 2" xfId="29680"/>
    <cellStyle name="Output 5 2 4 2 2 4" xfId="18974"/>
    <cellStyle name="Output 5 2 4 2 2 4 2" xfId="28654"/>
    <cellStyle name="Output 5 2 4 2 2 5" xfId="26964"/>
    <cellStyle name="Output 5 2 4 2 2 6" xfId="25074"/>
    <cellStyle name="Output 5 2 4 2 3" xfId="18163"/>
    <cellStyle name="Output 5 2 4 2 3 2" xfId="23723"/>
    <cellStyle name="Output 5 2 4 2 3 2 2" xfId="33403"/>
    <cellStyle name="Output 5 2 4 2 3 3" xfId="23911"/>
    <cellStyle name="Output 5 2 4 2 3 3 2" xfId="33591"/>
    <cellStyle name="Output 5 2 4 2 3 4" xfId="24597"/>
    <cellStyle name="Output 5 2 4 2 3 4 2" xfId="34277"/>
    <cellStyle name="Output 5 2 4 2 3 5" xfId="27847"/>
    <cellStyle name="Output 5 2 4 2 4" xfId="22218"/>
    <cellStyle name="Output 5 2 4 2 4 2" xfId="31898"/>
    <cellStyle name="Output 5 2 4 2 5" xfId="20532"/>
    <cellStyle name="Output 5 2 4 2 5 2" xfId="30212"/>
    <cellStyle name="Output 5 2 4 2 6" xfId="21280"/>
    <cellStyle name="Output 5 2 4 2 6 2" xfId="30960"/>
    <cellStyle name="Output 5 2 4 2 7" xfId="25342"/>
    <cellStyle name="Output 5 2 4 3" xfId="16478"/>
    <cellStyle name="Output 5 2 4 3 2" xfId="17109"/>
    <cellStyle name="Output 5 2 4 3 2 2" xfId="22662"/>
    <cellStyle name="Output 5 2 4 3 2 2 2" xfId="32342"/>
    <cellStyle name="Output 5 2 4 3 2 3" xfId="19727"/>
    <cellStyle name="Output 5 2 4 3 2 3 2" xfId="29407"/>
    <cellStyle name="Output 5 2 4 3 2 4" xfId="18638"/>
    <cellStyle name="Output 5 2 4 3 2 4 2" xfId="28318"/>
    <cellStyle name="Output 5 2 4 3 2 5" xfId="26635"/>
    <cellStyle name="Output 5 2 4 3 2 6" xfId="25830"/>
    <cellStyle name="Output 5 2 4 3 3" xfId="17927"/>
    <cellStyle name="Output 5 2 4 3 3 2" xfId="23487"/>
    <cellStyle name="Output 5 2 4 3 3 2 2" xfId="33167"/>
    <cellStyle name="Output 5 2 4 3 3 3" xfId="19067"/>
    <cellStyle name="Output 5 2 4 3 3 3 2" xfId="28747"/>
    <cellStyle name="Output 5 2 4 3 3 4" xfId="20283"/>
    <cellStyle name="Output 5 2 4 3 3 4 2" xfId="29963"/>
    <cellStyle name="Output 5 2 4 3 3 5" xfId="27611"/>
    <cellStyle name="Output 5 2 4 3 4" xfId="21982"/>
    <cellStyle name="Output 5 2 4 3 4 2" xfId="31662"/>
    <cellStyle name="Output 5 2 4 3 5" xfId="21577"/>
    <cellStyle name="Output 5 2 4 3 5 2" xfId="31257"/>
    <cellStyle name="Output 5 2 4 3 6" xfId="19030"/>
    <cellStyle name="Output 5 2 4 3 6 2" xfId="28710"/>
    <cellStyle name="Output 5 2 4 3 7" xfId="25949"/>
    <cellStyle name="Output 5 2 4 4" xfId="17233"/>
    <cellStyle name="Output 5 2 4 4 2" xfId="22786"/>
    <cellStyle name="Output 5 2 4 4 2 2" xfId="32466"/>
    <cellStyle name="Output 5 2 4 4 3" xfId="18962"/>
    <cellStyle name="Output 5 2 4 4 3 2" xfId="28642"/>
    <cellStyle name="Output 5 2 4 4 4" xfId="19421"/>
    <cellStyle name="Output 5 2 4 4 4 2" xfId="29101"/>
    <cellStyle name="Output 5 2 4 4 5" xfId="26744"/>
    <cellStyle name="Output 5 2 4 4 6" xfId="26359"/>
    <cellStyle name="Output 5 2 4 5" xfId="17657"/>
    <cellStyle name="Output 5 2 4 5 2" xfId="23217"/>
    <cellStyle name="Output 5 2 4 5 2 2" xfId="32897"/>
    <cellStyle name="Output 5 2 4 5 3" xfId="20104"/>
    <cellStyle name="Output 5 2 4 5 3 2" xfId="29784"/>
    <cellStyle name="Output 5 2 4 5 4" xfId="19892"/>
    <cellStyle name="Output 5 2 4 5 4 2" xfId="29572"/>
    <cellStyle name="Output 5 2 4 5 5" xfId="27341"/>
    <cellStyle name="Output 5 2 4 6" xfId="21704"/>
    <cellStyle name="Output 5 2 4 6 2" xfId="31384"/>
    <cellStyle name="Output 5 2 4 7" xfId="18845"/>
    <cellStyle name="Output 5 2 4 7 2" xfId="28525"/>
    <cellStyle name="Output 5 2 4 8" xfId="24934"/>
    <cellStyle name="Output 5 2 4 8 2" xfId="34614"/>
    <cellStyle name="Output 5 2 4 9" xfId="25770"/>
    <cellStyle name="Output 5 2 5" xfId="16091"/>
    <cellStyle name="Output 5 2 5 2" xfId="17439"/>
    <cellStyle name="Output 5 2 5 2 2" xfId="22999"/>
    <cellStyle name="Output 5 2 5 2 2 2" xfId="32679"/>
    <cellStyle name="Output 5 2 5 2 3" xfId="20581"/>
    <cellStyle name="Output 5 2 5 2 3 2" xfId="30261"/>
    <cellStyle name="Output 5 2 5 2 4" xfId="20055"/>
    <cellStyle name="Output 5 2 5 2 4 2" xfId="29735"/>
    <cellStyle name="Output 5 2 5 2 5" xfId="26921"/>
    <cellStyle name="Output 5 2 5 2 6" xfId="25228"/>
    <cellStyle name="Output 5 2 5 3" xfId="18120"/>
    <cellStyle name="Output 5 2 5 3 2" xfId="23680"/>
    <cellStyle name="Output 5 2 5 3 2 2" xfId="33360"/>
    <cellStyle name="Output 5 2 5 3 3" xfId="24170"/>
    <cellStyle name="Output 5 2 5 3 3 2" xfId="33850"/>
    <cellStyle name="Output 5 2 5 3 4" xfId="23893"/>
    <cellStyle name="Output 5 2 5 3 4 2" xfId="33573"/>
    <cellStyle name="Output 5 2 5 3 5" xfId="27804"/>
    <cellStyle name="Output 5 2 5 4" xfId="22175"/>
    <cellStyle name="Output 5 2 5 4 2" xfId="31855"/>
    <cellStyle name="Output 5 2 5 5" xfId="20151"/>
    <cellStyle name="Output 5 2 5 5 2" xfId="29831"/>
    <cellStyle name="Output 5 2 5 6" xfId="18648"/>
    <cellStyle name="Output 5 2 5 6 2" xfId="28328"/>
    <cellStyle name="Output 5 2 5 7" xfId="26082"/>
    <cellStyle name="Output 5 2 6" xfId="16435"/>
    <cellStyle name="Output 5 2 6 2" xfId="16903"/>
    <cellStyle name="Output 5 2 6 2 2" xfId="22456"/>
    <cellStyle name="Output 5 2 6 2 2 2" xfId="32136"/>
    <cellStyle name="Output 5 2 6 2 3" xfId="19340"/>
    <cellStyle name="Output 5 2 6 2 3 2" xfId="29020"/>
    <cellStyle name="Output 5 2 6 2 4" xfId="19153"/>
    <cellStyle name="Output 5 2 6 2 4 2" xfId="28833"/>
    <cellStyle name="Output 5 2 6 2 5" xfId="26438"/>
    <cellStyle name="Output 5 2 6 2 6" xfId="25616"/>
    <cellStyle name="Output 5 2 6 3" xfId="17884"/>
    <cellStyle name="Output 5 2 6 3 2" xfId="23444"/>
    <cellStyle name="Output 5 2 6 3 2 2" xfId="33124"/>
    <cellStyle name="Output 5 2 6 3 3" xfId="24111"/>
    <cellStyle name="Output 5 2 6 3 3 2" xfId="33791"/>
    <cellStyle name="Output 5 2 6 3 4" xfId="24759"/>
    <cellStyle name="Output 5 2 6 3 4 2" xfId="34439"/>
    <cellStyle name="Output 5 2 6 3 5" xfId="27568"/>
    <cellStyle name="Output 5 2 6 4" xfId="21939"/>
    <cellStyle name="Output 5 2 6 4 2" xfId="31619"/>
    <cellStyle name="Output 5 2 6 5" xfId="18373"/>
    <cellStyle name="Output 5 2 6 5 2" xfId="28053"/>
    <cellStyle name="Output 5 2 6 6" xfId="21530"/>
    <cellStyle name="Output 5 2 6 6 2" xfId="31210"/>
    <cellStyle name="Output 5 2 6 7" xfId="25519"/>
    <cellStyle name="Output 5 2 7" xfId="17092"/>
    <cellStyle name="Output 5 2 7 2" xfId="22645"/>
    <cellStyle name="Output 5 2 7 2 2" xfId="32325"/>
    <cellStyle name="Output 5 2 7 3" xfId="21477"/>
    <cellStyle name="Output 5 2 7 3 2" xfId="31157"/>
    <cellStyle name="Output 5 2 7 4" xfId="18582"/>
    <cellStyle name="Output 5 2 7 4 2" xfId="28262"/>
    <cellStyle name="Output 5 2 7 5" xfId="26620"/>
    <cellStyle name="Output 5 2 7 6" xfId="25928"/>
    <cellStyle name="Output 5 2 8" xfId="17054"/>
    <cellStyle name="Output 5 2 8 2" xfId="22607"/>
    <cellStyle name="Output 5 2 8 2 2" xfId="32287"/>
    <cellStyle name="Output 5 2 8 3" xfId="20588"/>
    <cellStyle name="Output 5 2 8 3 2" xfId="30268"/>
    <cellStyle name="Output 5 2 8 4" xfId="21333"/>
    <cellStyle name="Output 5 2 8 4 2" xfId="31013"/>
    <cellStyle name="Output 5 2 8 5" xfId="25743"/>
    <cellStyle name="Output 5 2 9" xfId="21660"/>
    <cellStyle name="Output 5 2 9 2" xfId="31340"/>
    <cellStyle name="Output 5 3" xfId="16007"/>
    <cellStyle name="Output 5 3 10" xfId="25845"/>
    <cellStyle name="Output 5 3 2" xfId="16279"/>
    <cellStyle name="Output 5 3 2 2" xfId="16750"/>
    <cellStyle name="Output 5 3 2 2 2" xfId="17620"/>
    <cellStyle name="Output 5 3 2 2 2 2" xfId="23180"/>
    <cellStyle name="Output 5 3 2 2 2 2 2" xfId="32860"/>
    <cellStyle name="Output 5 3 2 2 2 3" xfId="21430"/>
    <cellStyle name="Output 5 3 2 2 2 3 2" xfId="31110"/>
    <cellStyle name="Output 5 3 2 2 2 4" xfId="21149"/>
    <cellStyle name="Output 5 3 2 2 2 4 2" xfId="30829"/>
    <cellStyle name="Output 5 3 2 2 2 5" xfId="27102"/>
    <cellStyle name="Output 5 3 2 2 2 6" xfId="27304"/>
    <cellStyle name="Output 5 3 2 2 3" xfId="18301"/>
    <cellStyle name="Output 5 3 2 2 3 2" xfId="23861"/>
    <cellStyle name="Output 5 3 2 2 3 2 2" xfId="33541"/>
    <cellStyle name="Output 5 3 2 2 3 3" xfId="24561"/>
    <cellStyle name="Output 5 3 2 2 3 3 2" xfId="34241"/>
    <cellStyle name="Output 5 3 2 2 3 4" xfId="24763"/>
    <cellStyle name="Output 5 3 2 2 3 4 2" xfId="34443"/>
    <cellStyle name="Output 5 3 2 2 3 5" xfId="27985"/>
    <cellStyle name="Output 5 3 2 2 4" xfId="22356"/>
    <cellStyle name="Output 5 3 2 2 4 2" xfId="32036"/>
    <cellStyle name="Output 5 3 2 2 5" xfId="18865"/>
    <cellStyle name="Output 5 3 2 2 5 2" xfId="28545"/>
    <cellStyle name="Output 5 3 2 2 6" xfId="20206"/>
    <cellStyle name="Output 5 3 2 2 6 2" xfId="29886"/>
    <cellStyle name="Output 5 3 2 2 7" xfId="25852"/>
    <cellStyle name="Output 5 3 2 3" xfId="16616"/>
    <cellStyle name="Output 5 3 2 3 2" xfId="17384"/>
    <cellStyle name="Output 5 3 2 3 2 2" xfId="22944"/>
    <cellStyle name="Output 5 3 2 3 2 2 2" xfId="32624"/>
    <cellStyle name="Output 5 3 2 3 2 3" xfId="19441"/>
    <cellStyle name="Output 5 3 2 3 2 3 2" xfId="29121"/>
    <cellStyle name="Output 5 3 2 3 2 4" xfId="21279"/>
    <cellStyle name="Output 5 3 2 3 2 4 2" xfId="30959"/>
    <cellStyle name="Output 5 3 2 3 2 5" xfId="26866"/>
    <cellStyle name="Output 5 3 2 3 2 6" xfId="25236"/>
    <cellStyle name="Output 5 3 2 3 3" xfId="18065"/>
    <cellStyle name="Output 5 3 2 3 3 2" xfId="23625"/>
    <cellStyle name="Output 5 3 2 3 3 2 2" xfId="33305"/>
    <cellStyle name="Output 5 3 2 3 3 3" xfId="21512"/>
    <cellStyle name="Output 5 3 2 3 3 3 2" xfId="31192"/>
    <cellStyle name="Output 5 3 2 3 3 4" xfId="24929"/>
    <cellStyle name="Output 5 3 2 3 3 4 2" xfId="34609"/>
    <cellStyle name="Output 5 3 2 3 3 5" xfId="27749"/>
    <cellStyle name="Output 5 3 2 3 4" xfId="22120"/>
    <cellStyle name="Output 5 3 2 3 4 2" xfId="31800"/>
    <cellStyle name="Output 5 3 2 3 5" xfId="20224"/>
    <cellStyle name="Output 5 3 2 3 5 2" xfId="29904"/>
    <cellStyle name="Output 5 3 2 3 6" xfId="20803"/>
    <cellStyle name="Output 5 3 2 3 6 2" xfId="30483"/>
    <cellStyle name="Output 5 3 2 3 7" xfId="25592"/>
    <cellStyle name="Output 5 3 2 4" xfId="17239"/>
    <cellStyle name="Output 5 3 2 4 2" xfId="22792"/>
    <cellStyle name="Output 5 3 2 4 2 2" xfId="32472"/>
    <cellStyle name="Output 5 3 2 4 3" xfId="19343"/>
    <cellStyle name="Output 5 3 2 4 3 2" xfId="29023"/>
    <cellStyle name="Output 5 3 2 4 4" xfId="19497"/>
    <cellStyle name="Output 5 3 2 4 4 2" xfId="29177"/>
    <cellStyle name="Output 5 3 2 4 5" xfId="26750"/>
    <cellStyle name="Output 5 3 2 4 6" xfId="26305"/>
    <cellStyle name="Output 5 3 2 5" xfId="17795"/>
    <cellStyle name="Output 5 3 2 5 2" xfId="23355"/>
    <cellStyle name="Output 5 3 2 5 2 2" xfId="33035"/>
    <cellStyle name="Output 5 3 2 5 3" xfId="19138"/>
    <cellStyle name="Output 5 3 2 5 3 2" xfId="28818"/>
    <cellStyle name="Output 5 3 2 5 4" xfId="24618"/>
    <cellStyle name="Output 5 3 2 5 4 2" xfId="34298"/>
    <cellStyle name="Output 5 3 2 5 5" xfId="27479"/>
    <cellStyle name="Output 5 3 2 6" xfId="21850"/>
    <cellStyle name="Output 5 3 2 6 2" xfId="31530"/>
    <cellStyle name="Output 5 3 2 7" xfId="20120"/>
    <cellStyle name="Output 5 3 2 7 2" xfId="29800"/>
    <cellStyle name="Output 5 3 2 8" xfId="18511"/>
    <cellStyle name="Output 5 3 2 8 2" xfId="28191"/>
    <cellStyle name="Output 5 3 2 9" xfId="25762"/>
    <cellStyle name="Output 5 3 3" xfId="16171"/>
    <cellStyle name="Output 5 3 3 2" xfId="17512"/>
    <cellStyle name="Output 5 3 3 2 2" xfId="23072"/>
    <cellStyle name="Output 5 3 3 2 2 2" xfId="32752"/>
    <cellStyle name="Output 5 3 3 2 3" xfId="21473"/>
    <cellStyle name="Output 5 3 3 2 3 2" xfId="31153"/>
    <cellStyle name="Output 5 3 3 2 4" xfId="20078"/>
    <cellStyle name="Output 5 3 3 2 4 2" xfId="29758"/>
    <cellStyle name="Output 5 3 3 2 5" xfId="26994"/>
    <cellStyle name="Output 5 3 3 2 6" xfId="25161"/>
    <cellStyle name="Output 5 3 3 3" xfId="18193"/>
    <cellStyle name="Output 5 3 3 3 2" xfId="23753"/>
    <cellStyle name="Output 5 3 3 3 2 2" xfId="33433"/>
    <cellStyle name="Output 5 3 3 3 3" xfId="24475"/>
    <cellStyle name="Output 5 3 3 3 3 2" xfId="34155"/>
    <cellStyle name="Output 5 3 3 3 4" xfId="24841"/>
    <cellStyle name="Output 5 3 3 3 4 2" xfId="34521"/>
    <cellStyle name="Output 5 3 3 3 5" xfId="27877"/>
    <cellStyle name="Output 5 3 3 4" xfId="22248"/>
    <cellStyle name="Output 5 3 3 4 2" xfId="31928"/>
    <cellStyle name="Output 5 3 3 5" xfId="19124"/>
    <cellStyle name="Output 5 3 3 5 2" xfId="28804"/>
    <cellStyle name="Output 5 3 3 6" xfId="24435"/>
    <cellStyle name="Output 5 3 3 6 2" xfId="34115"/>
    <cellStyle name="Output 5 3 3 7" xfId="25491"/>
    <cellStyle name="Output 5 3 4" xfId="16508"/>
    <cellStyle name="Output 5 3 4 2" xfId="17033"/>
    <cellStyle name="Output 5 3 4 2 2" xfId="22586"/>
    <cellStyle name="Output 5 3 4 2 2 2" xfId="32266"/>
    <cellStyle name="Output 5 3 4 2 3" xfId="21423"/>
    <cellStyle name="Output 5 3 4 2 3 2" xfId="31103"/>
    <cellStyle name="Output 5 3 4 2 4" xfId="18503"/>
    <cellStyle name="Output 5 3 4 2 4 2" xfId="28183"/>
    <cellStyle name="Output 5 3 4 2 5" xfId="26568"/>
    <cellStyle name="Output 5 3 4 2 6" xfId="25355"/>
    <cellStyle name="Output 5 3 4 3" xfId="17957"/>
    <cellStyle name="Output 5 3 4 3 2" xfId="23517"/>
    <cellStyle name="Output 5 3 4 3 2 2" xfId="33197"/>
    <cellStyle name="Output 5 3 4 3 3" xfId="20550"/>
    <cellStyle name="Output 5 3 4 3 3 2" xfId="30230"/>
    <cellStyle name="Output 5 3 4 3 4" xfId="19424"/>
    <cellStyle name="Output 5 3 4 3 4 2" xfId="29104"/>
    <cellStyle name="Output 5 3 4 3 5" xfId="27641"/>
    <cellStyle name="Output 5 3 4 4" xfId="22012"/>
    <cellStyle name="Output 5 3 4 4 2" xfId="31692"/>
    <cellStyle name="Output 5 3 4 5" xfId="20399"/>
    <cellStyle name="Output 5 3 4 5 2" xfId="30079"/>
    <cellStyle name="Output 5 3 4 6" xfId="19357"/>
    <cellStyle name="Output 5 3 4 6 2" xfId="29037"/>
    <cellStyle name="Output 5 3 4 7" xfId="25437"/>
    <cellStyle name="Output 5 3 5" xfId="17082"/>
    <cellStyle name="Output 5 3 5 2" xfId="22635"/>
    <cellStyle name="Output 5 3 5 2 2" xfId="32315"/>
    <cellStyle name="Output 5 3 5 3" xfId="18427"/>
    <cellStyle name="Output 5 3 5 3 2" xfId="28107"/>
    <cellStyle name="Output 5 3 5 4" xfId="19523"/>
    <cellStyle name="Output 5 3 5 4 2" xfId="29203"/>
    <cellStyle name="Output 5 3 5 5" xfId="26611"/>
    <cellStyle name="Output 5 3 5 6" xfId="26035"/>
    <cellStyle name="Output 5 3 6" xfId="17687"/>
    <cellStyle name="Output 5 3 6 2" xfId="23247"/>
    <cellStyle name="Output 5 3 6 2 2" xfId="32927"/>
    <cellStyle name="Output 5 3 6 3" xfId="20199"/>
    <cellStyle name="Output 5 3 6 3 2" xfId="29879"/>
    <cellStyle name="Output 5 3 6 4" xfId="19773"/>
    <cellStyle name="Output 5 3 6 4 2" xfId="29453"/>
    <cellStyle name="Output 5 3 6 5" xfId="27371"/>
    <cellStyle name="Output 5 3 7" xfId="21738"/>
    <cellStyle name="Output 5 3 7 2" xfId="31418"/>
    <cellStyle name="Output 5 3 8" xfId="23942"/>
    <cellStyle name="Output 5 3 8 2" xfId="33622"/>
    <cellStyle name="Output 5 3 9" xfId="20979"/>
    <cellStyle name="Output 5 3 9 2" xfId="30659"/>
    <cellStyle name="Output 5 4" xfId="16196"/>
    <cellStyle name="Output 5 4 2" xfId="16697"/>
    <cellStyle name="Output 5 4 2 2" xfId="17537"/>
    <cellStyle name="Output 5 4 2 2 2" xfId="23097"/>
    <cellStyle name="Output 5 4 2 2 2 2" xfId="32777"/>
    <cellStyle name="Output 5 4 2 2 3" xfId="23972"/>
    <cellStyle name="Output 5 4 2 2 3 2" xfId="33652"/>
    <cellStyle name="Output 5 4 2 2 4" xfId="18822"/>
    <cellStyle name="Output 5 4 2 2 4 2" xfId="28502"/>
    <cellStyle name="Output 5 4 2 2 5" xfId="27019"/>
    <cellStyle name="Output 5 4 2 2 6" xfId="27221"/>
    <cellStyle name="Output 5 4 2 3" xfId="18218"/>
    <cellStyle name="Output 5 4 2 3 2" xfId="23778"/>
    <cellStyle name="Output 5 4 2 3 2 2" xfId="33458"/>
    <cellStyle name="Output 5 4 2 3 3" xfId="21464"/>
    <cellStyle name="Output 5 4 2 3 3 2" xfId="31144"/>
    <cellStyle name="Output 5 4 2 3 4" xfId="24740"/>
    <cellStyle name="Output 5 4 2 3 4 2" xfId="34420"/>
    <cellStyle name="Output 5 4 2 3 5" xfId="27902"/>
    <cellStyle name="Output 5 4 2 4" xfId="22273"/>
    <cellStyle name="Output 5 4 2 4 2" xfId="31953"/>
    <cellStyle name="Output 5 4 2 5" xfId="21258"/>
    <cellStyle name="Output 5 4 2 5 2" xfId="30938"/>
    <cellStyle name="Output 5 4 2 6" xfId="16793"/>
    <cellStyle name="Output 5 4 2 6 2" xfId="25752"/>
    <cellStyle name="Output 5 4 2 7" xfId="25417"/>
    <cellStyle name="Output 5 4 3" xfId="16533"/>
    <cellStyle name="Output 5 4 3 2" xfId="17110"/>
    <cellStyle name="Output 5 4 3 2 2" xfId="22663"/>
    <cellStyle name="Output 5 4 3 2 2 2" xfId="32343"/>
    <cellStyle name="Output 5 4 3 2 3" xfId="21441"/>
    <cellStyle name="Output 5 4 3 2 3 2" xfId="31121"/>
    <cellStyle name="Output 5 4 3 2 4" xfId="21371"/>
    <cellStyle name="Output 5 4 3 2 4 2" xfId="31051"/>
    <cellStyle name="Output 5 4 3 2 5" xfId="26636"/>
    <cellStyle name="Output 5 4 3 2 6" xfId="26090"/>
    <cellStyle name="Output 5 4 3 3" xfId="17982"/>
    <cellStyle name="Output 5 4 3 3 2" xfId="23542"/>
    <cellStyle name="Output 5 4 3 3 2 2" xfId="33222"/>
    <cellStyle name="Output 5 4 3 3 3" xfId="21478"/>
    <cellStyle name="Output 5 4 3 3 3 2" xfId="31158"/>
    <cellStyle name="Output 5 4 3 3 4" xfId="18611"/>
    <cellStyle name="Output 5 4 3 3 4 2" xfId="28291"/>
    <cellStyle name="Output 5 4 3 3 5" xfId="27666"/>
    <cellStyle name="Output 5 4 3 4" xfId="22037"/>
    <cellStyle name="Output 5 4 3 4 2" xfId="31717"/>
    <cellStyle name="Output 5 4 3 5" xfId="21563"/>
    <cellStyle name="Output 5 4 3 5 2" xfId="31243"/>
    <cellStyle name="Output 5 4 3 6" xfId="20874"/>
    <cellStyle name="Output 5 4 3 6 2" xfId="30554"/>
    <cellStyle name="Output 5 4 3 7" xfId="25997"/>
    <cellStyle name="Output 5 4 4" xfId="17185"/>
    <cellStyle name="Output 5 4 4 2" xfId="22738"/>
    <cellStyle name="Output 5 4 4 2 2" xfId="32418"/>
    <cellStyle name="Output 5 4 4 3" xfId="21259"/>
    <cellStyle name="Output 5 4 4 3 2" xfId="30939"/>
    <cellStyle name="Output 5 4 4 4" xfId="19115"/>
    <cellStyle name="Output 5 4 4 4 2" xfId="28795"/>
    <cellStyle name="Output 5 4 4 5" xfId="26704"/>
    <cellStyle name="Output 5 4 4 6" xfId="27172"/>
    <cellStyle name="Output 5 4 5" xfId="17712"/>
    <cellStyle name="Output 5 4 5 2" xfId="23272"/>
    <cellStyle name="Output 5 4 5 2 2" xfId="32952"/>
    <cellStyle name="Output 5 4 5 3" xfId="20866"/>
    <cellStyle name="Output 5 4 5 3 2" xfId="30546"/>
    <cellStyle name="Output 5 4 5 4" xfId="21508"/>
    <cellStyle name="Output 5 4 5 4 2" xfId="31188"/>
    <cellStyle name="Output 5 4 5 5" xfId="27396"/>
    <cellStyle name="Output 5 4 6" xfId="21763"/>
    <cellStyle name="Output 5 4 6 2" xfId="31443"/>
    <cellStyle name="Output 5 4 7" xfId="24417"/>
    <cellStyle name="Output 5 4 7 2" xfId="34097"/>
    <cellStyle name="Output 5 4 8" xfId="19496"/>
    <cellStyle name="Output 5 4 8 2" xfId="29176"/>
    <cellStyle name="Output 5 4 9" xfId="25522"/>
    <cellStyle name="Output 5 5" xfId="16401"/>
    <cellStyle name="Output 5 5 2" xfId="16854"/>
    <cellStyle name="Output 5 5 2 2" xfId="22407"/>
    <cellStyle name="Output 5 5 2 2 2" xfId="32087"/>
    <cellStyle name="Output 5 5 2 3" xfId="21243"/>
    <cellStyle name="Output 5 5 2 3 2" xfId="30923"/>
    <cellStyle name="Output 5 5 2 4" xfId="19753"/>
    <cellStyle name="Output 5 5 2 4 2" xfId="29433"/>
    <cellStyle name="Output 5 5 2 5" xfId="26389"/>
    <cellStyle name="Output 5 5 2 6" xfId="26238"/>
    <cellStyle name="Output 5 5 3" xfId="17850"/>
    <cellStyle name="Output 5 5 3 2" xfId="23410"/>
    <cellStyle name="Output 5 5 3 2 2" xfId="33090"/>
    <cellStyle name="Output 5 5 3 3" xfId="24159"/>
    <cellStyle name="Output 5 5 3 3 2" xfId="33839"/>
    <cellStyle name="Output 5 5 3 4" xfId="24156"/>
    <cellStyle name="Output 5 5 3 4 2" xfId="33836"/>
    <cellStyle name="Output 5 5 3 5" xfId="27534"/>
    <cellStyle name="Output 5 5 4" xfId="21905"/>
    <cellStyle name="Output 5 5 4 2" xfId="31585"/>
    <cellStyle name="Output 5 5 5" xfId="21278"/>
    <cellStyle name="Output 5 5 5 2" xfId="30958"/>
    <cellStyle name="Output 5 5 6" xfId="18951"/>
    <cellStyle name="Output 5 5 6 2" xfId="28631"/>
    <cellStyle name="Output 5 5 7" xfId="25907"/>
    <cellStyle name="Output 5 6" xfId="24413"/>
    <cellStyle name="Output 5 6 2" xfId="34093"/>
    <cellStyle name="Output 6" xfId="855"/>
    <cellStyle name="Output 6 2" xfId="15964"/>
    <cellStyle name="Output 6 2 10" xfId="21582"/>
    <cellStyle name="Output 6 2 10 2" xfId="31262"/>
    <cellStyle name="Output 6 2 11" xfId="24718"/>
    <cellStyle name="Output 6 2 11 2" xfId="34398"/>
    <cellStyle name="Output 6 2 12" xfId="25848"/>
    <cellStyle name="Output 6 2 2" xfId="16056"/>
    <cellStyle name="Output 6 2 2 10" xfId="26178"/>
    <cellStyle name="Output 6 2 2 2" xfId="16304"/>
    <cellStyle name="Output 6 2 2 2 2" xfId="16775"/>
    <cellStyle name="Output 6 2 2 2 2 2" xfId="17645"/>
    <cellStyle name="Output 6 2 2 2 2 2 2" xfId="23205"/>
    <cellStyle name="Output 6 2 2 2 2 2 2 2" xfId="32885"/>
    <cellStyle name="Output 6 2 2 2 2 2 3" xfId="19443"/>
    <cellStyle name="Output 6 2 2 2 2 2 3 2" xfId="29123"/>
    <cellStyle name="Output 6 2 2 2 2 2 4" xfId="20272"/>
    <cellStyle name="Output 6 2 2 2 2 2 4 2" xfId="29952"/>
    <cellStyle name="Output 6 2 2 2 2 2 5" xfId="27127"/>
    <cellStyle name="Output 6 2 2 2 2 2 6" xfId="27329"/>
    <cellStyle name="Output 6 2 2 2 2 3" xfId="18326"/>
    <cellStyle name="Output 6 2 2 2 2 3 2" xfId="23886"/>
    <cellStyle name="Output 6 2 2 2 2 3 2 2" xfId="33566"/>
    <cellStyle name="Output 6 2 2 2 2 3 3" xfId="24586"/>
    <cellStyle name="Output 6 2 2 2 2 3 3 2" xfId="34266"/>
    <cellStyle name="Output 6 2 2 2 2 3 4" xfId="24744"/>
    <cellStyle name="Output 6 2 2 2 2 3 4 2" xfId="34424"/>
    <cellStyle name="Output 6 2 2 2 2 3 5" xfId="28010"/>
    <cellStyle name="Output 6 2 2 2 2 4" xfId="22381"/>
    <cellStyle name="Output 6 2 2 2 2 4 2" xfId="32061"/>
    <cellStyle name="Output 6 2 2 2 2 5" xfId="18946"/>
    <cellStyle name="Output 6 2 2 2 2 5 2" xfId="28626"/>
    <cellStyle name="Output 6 2 2 2 2 6" xfId="24247"/>
    <cellStyle name="Output 6 2 2 2 2 6 2" xfId="33927"/>
    <cellStyle name="Output 6 2 2 2 2 7" xfId="25787"/>
    <cellStyle name="Output 6 2 2 2 3" xfId="16641"/>
    <cellStyle name="Output 6 2 2 2 3 2" xfId="17409"/>
    <cellStyle name="Output 6 2 2 2 3 2 2" xfId="22969"/>
    <cellStyle name="Output 6 2 2 2 3 2 2 2" xfId="32649"/>
    <cellStyle name="Output 6 2 2 2 3 2 3" xfId="20673"/>
    <cellStyle name="Output 6 2 2 2 3 2 3 2" xfId="30353"/>
    <cellStyle name="Output 6 2 2 2 3 2 4" xfId="20023"/>
    <cellStyle name="Output 6 2 2 2 3 2 4 2" xfId="29703"/>
    <cellStyle name="Output 6 2 2 2 3 2 5" xfId="26891"/>
    <cellStyle name="Output 6 2 2 2 3 2 6" xfId="25049"/>
    <cellStyle name="Output 6 2 2 2 3 3" xfId="18090"/>
    <cellStyle name="Output 6 2 2 2 3 3 2" xfId="23650"/>
    <cellStyle name="Output 6 2 2 2 3 3 2 2" xfId="33330"/>
    <cellStyle name="Output 6 2 2 2 3 3 3" xfId="24287"/>
    <cellStyle name="Output 6 2 2 2 3 3 3 2" xfId="33967"/>
    <cellStyle name="Output 6 2 2 2 3 3 4" xfId="19612"/>
    <cellStyle name="Output 6 2 2 2 3 3 4 2" xfId="29292"/>
    <cellStyle name="Output 6 2 2 2 3 3 5" xfId="27774"/>
    <cellStyle name="Output 6 2 2 2 3 4" xfId="22145"/>
    <cellStyle name="Output 6 2 2 2 3 4 2" xfId="31825"/>
    <cellStyle name="Output 6 2 2 2 3 5" xfId="20409"/>
    <cellStyle name="Output 6 2 2 2 3 5 2" xfId="30089"/>
    <cellStyle name="Output 6 2 2 2 3 6" xfId="19986"/>
    <cellStyle name="Output 6 2 2 2 3 6 2" xfId="29666"/>
    <cellStyle name="Output 6 2 2 2 3 7" xfId="25767"/>
    <cellStyle name="Output 6 2 2 2 4" xfId="16957"/>
    <cellStyle name="Output 6 2 2 2 4 2" xfId="22510"/>
    <cellStyle name="Output 6 2 2 2 4 2 2" xfId="32190"/>
    <cellStyle name="Output 6 2 2 2 4 3" xfId="24006"/>
    <cellStyle name="Output 6 2 2 2 4 3 2" xfId="33686"/>
    <cellStyle name="Output 6 2 2 2 4 4" xfId="19184"/>
    <cellStyle name="Output 6 2 2 2 4 4 2" xfId="28864"/>
    <cellStyle name="Output 6 2 2 2 4 5" xfId="26492"/>
    <cellStyle name="Output 6 2 2 2 4 6" xfId="26210"/>
    <cellStyle name="Output 6 2 2 2 5" xfId="17820"/>
    <cellStyle name="Output 6 2 2 2 5 2" xfId="23380"/>
    <cellStyle name="Output 6 2 2 2 5 2 2" xfId="33060"/>
    <cellStyle name="Output 6 2 2 2 5 3" xfId="20358"/>
    <cellStyle name="Output 6 2 2 2 5 3 2" xfId="30038"/>
    <cellStyle name="Output 6 2 2 2 5 4" xfId="24889"/>
    <cellStyle name="Output 6 2 2 2 5 4 2" xfId="34569"/>
    <cellStyle name="Output 6 2 2 2 5 5" xfId="27504"/>
    <cellStyle name="Output 6 2 2 2 6" xfId="21875"/>
    <cellStyle name="Output 6 2 2 2 6 2" xfId="31555"/>
    <cellStyle name="Output 6 2 2 2 7" xfId="21312"/>
    <cellStyle name="Output 6 2 2 2 7 2" xfId="30992"/>
    <cellStyle name="Output 6 2 2 2 8" xfId="20187"/>
    <cellStyle name="Output 6 2 2 2 8 2" xfId="29867"/>
    <cellStyle name="Output 6 2 2 2 9" xfId="25691"/>
    <cellStyle name="Output 6 2 2 3" xfId="16245"/>
    <cellStyle name="Output 6 2 2 3 2" xfId="17586"/>
    <cellStyle name="Output 6 2 2 3 2 2" xfId="23146"/>
    <cellStyle name="Output 6 2 2 3 2 2 2" xfId="32826"/>
    <cellStyle name="Output 6 2 2 3 2 3" xfId="21375"/>
    <cellStyle name="Output 6 2 2 3 2 3 2" xfId="31055"/>
    <cellStyle name="Output 6 2 2 3 2 4" xfId="21238"/>
    <cellStyle name="Output 6 2 2 3 2 4 2" xfId="30918"/>
    <cellStyle name="Output 6 2 2 3 2 5" xfId="27068"/>
    <cellStyle name="Output 6 2 2 3 2 6" xfId="27270"/>
    <cellStyle name="Output 6 2 2 3 3" xfId="18267"/>
    <cellStyle name="Output 6 2 2 3 3 2" xfId="23827"/>
    <cellStyle name="Output 6 2 2 3 3 2 2" xfId="33507"/>
    <cellStyle name="Output 6 2 2 3 3 3" xfId="24154"/>
    <cellStyle name="Output 6 2 2 3 3 3 2" xfId="33834"/>
    <cellStyle name="Output 6 2 2 3 3 4" xfId="24873"/>
    <cellStyle name="Output 6 2 2 3 3 4 2" xfId="34553"/>
    <cellStyle name="Output 6 2 2 3 3 5" xfId="27951"/>
    <cellStyle name="Output 6 2 2 3 4" xfId="22322"/>
    <cellStyle name="Output 6 2 2 3 4 2" xfId="32002"/>
    <cellStyle name="Output 6 2 2 3 5" xfId="20862"/>
    <cellStyle name="Output 6 2 2 3 5 2" xfId="30542"/>
    <cellStyle name="Output 6 2 2 3 6" xfId="19237"/>
    <cellStyle name="Output 6 2 2 3 6 2" xfId="28917"/>
    <cellStyle name="Output 6 2 2 3 7" xfId="25994"/>
    <cellStyle name="Output 6 2 2 4" xfId="16582"/>
    <cellStyle name="Output 6 2 2 4 2" xfId="17350"/>
    <cellStyle name="Output 6 2 2 4 2 2" xfId="22910"/>
    <cellStyle name="Output 6 2 2 4 2 2 2" xfId="32590"/>
    <cellStyle name="Output 6 2 2 4 2 3" xfId="20841"/>
    <cellStyle name="Output 6 2 2 4 2 3 2" xfId="30521"/>
    <cellStyle name="Output 6 2 2 4 2 4" xfId="20266"/>
    <cellStyle name="Output 6 2 2 4 2 4 2" xfId="29946"/>
    <cellStyle name="Output 6 2 2 4 2 5" xfId="26832"/>
    <cellStyle name="Output 6 2 2 4 2 6" xfId="25181"/>
    <cellStyle name="Output 6 2 2 4 3" xfId="18031"/>
    <cellStyle name="Output 6 2 2 4 3 2" xfId="23591"/>
    <cellStyle name="Output 6 2 2 4 3 2 2" xfId="33271"/>
    <cellStyle name="Output 6 2 2 4 3 3" xfId="20757"/>
    <cellStyle name="Output 6 2 2 4 3 3 2" xfId="30437"/>
    <cellStyle name="Output 6 2 2 4 3 4" xfId="19119"/>
    <cellStyle name="Output 6 2 2 4 3 4 2" xfId="28799"/>
    <cellStyle name="Output 6 2 2 4 3 5" xfId="27715"/>
    <cellStyle name="Output 6 2 2 4 4" xfId="22086"/>
    <cellStyle name="Output 6 2 2 4 4 2" xfId="31766"/>
    <cellStyle name="Output 6 2 2 4 5" xfId="21621"/>
    <cellStyle name="Output 6 2 2 4 5 2" xfId="31301"/>
    <cellStyle name="Output 6 2 2 4 6" xfId="19334"/>
    <cellStyle name="Output 6 2 2 4 6 2" xfId="29014"/>
    <cellStyle name="Output 6 2 2 4 7" xfId="25888"/>
    <cellStyle name="Output 6 2 2 5" xfId="17303"/>
    <cellStyle name="Output 6 2 2 5 2" xfId="22863"/>
    <cellStyle name="Output 6 2 2 5 2 2" xfId="32543"/>
    <cellStyle name="Output 6 2 2 5 3" xfId="20250"/>
    <cellStyle name="Output 6 2 2 5 3 2" xfId="29930"/>
    <cellStyle name="Output 6 2 2 5 4" xfId="19360"/>
    <cellStyle name="Output 6 2 2 5 4 2" xfId="29040"/>
    <cellStyle name="Output 6 2 2 5 5" xfId="26794"/>
    <cellStyle name="Output 6 2 2 5 6" xfId="26379"/>
    <cellStyle name="Output 6 2 2 6" xfId="17761"/>
    <cellStyle name="Output 6 2 2 6 2" xfId="23321"/>
    <cellStyle name="Output 6 2 2 6 2 2" xfId="33001"/>
    <cellStyle name="Output 6 2 2 6 3" xfId="19765"/>
    <cellStyle name="Output 6 2 2 6 3 2" xfId="29445"/>
    <cellStyle name="Output 6 2 2 6 4" xfId="20664"/>
    <cellStyle name="Output 6 2 2 6 4 2" xfId="30344"/>
    <cellStyle name="Output 6 2 2 6 5" xfId="27445"/>
    <cellStyle name="Output 6 2 2 7" xfId="21814"/>
    <cellStyle name="Output 6 2 2 7 2" xfId="31494"/>
    <cellStyle name="Output 6 2 2 8" xfId="21126"/>
    <cellStyle name="Output 6 2 2 8 2" xfId="30806"/>
    <cellStyle name="Output 6 2 2 9" xfId="24738"/>
    <cellStyle name="Output 6 2 2 9 2" xfId="34418"/>
    <cellStyle name="Output 6 2 3" xfId="16221"/>
    <cellStyle name="Output 6 2 3 2" xfId="16720"/>
    <cellStyle name="Output 6 2 3 2 2" xfId="17562"/>
    <cellStyle name="Output 6 2 3 2 2 2" xfId="23122"/>
    <cellStyle name="Output 6 2 3 2 2 2 2" xfId="32802"/>
    <cellStyle name="Output 6 2 3 2 2 3" xfId="21411"/>
    <cellStyle name="Output 6 2 3 2 2 3 2" xfId="31091"/>
    <cellStyle name="Output 6 2 3 2 2 4" xfId="24295"/>
    <cellStyle name="Output 6 2 3 2 2 4 2" xfId="33975"/>
    <cellStyle name="Output 6 2 3 2 2 5" xfId="27044"/>
    <cellStyle name="Output 6 2 3 2 2 6" xfId="27246"/>
    <cellStyle name="Output 6 2 3 2 3" xfId="18243"/>
    <cellStyle name="Output 6 2 3 2 3 2" xfId="23803"/>
    <cellStyle name="Output 6 2 3 2 3 2 2" xfId="33483"/>
    <cellStyle name="Output 6 2 3 2 3 3" xfId="24201"/>
    <cellStyle name="Output 6 2 3 2 3 3 2" xfId="33881"/>
    <cellStyle name="Output 6 2 3 2 3 4" xfId="20093"/>
    <cellStyle name="Output 6 2 3 2 3 4 2" xfId="29773"/>
    <cellStyle name="Output 6 2 3 2 3 5" xfId="27927"/>
    <cellStyle name="Output 6 2 3 2 4" xfId="22298"/>
    <cellStyle name="Output 6 2 3 2 4 2" xfId="31978"/>
    <cellStyle name="Output 6 2 3 2 5" xfId="19111"/>
    <cellStyle name="Output 6 2 3 2 5 2" xfId="28791"/>
    <cellStyle name="Output 6 2 3 2 6" xfId="19284"/>
    <cellStyle name="Output 6 2 3 2 6 2" xfId="28964"/>
    <cellStyle name="Output 6 2 3 2 7" xfId="25306"/>
    <cellStyle name="Output 6 2 3 3" xfId="16558"/>
    <cellStyle name="Output 6 2 3 3 2" xfId="16851"/>
    <cellStyle name="Output 6 2 3 3 2 2" xfId="22404"/>
    <cellStyle name="Output 6 2 3 3 2 2 2" xfId="32084"/>
    <cellStyle name="Output 6 2 3 3 2 3" xfId="21412"/>
    <cellStyle name="Output 6 2 3 3 2 3 2" xfId="31092"/>
    <cellStyle name="Output 6 2 3 3 2 4" xfId="19946"/>
    <cellStyle name="Output 6 2 3 3 2 4 2" xfId="29626"/>
    <cellStyle name="Output 6 2 3 3 2 5" xfId="26386"/>
    <cellStyle name="Output 6 2 3 3 2 6" xfId="25652"/>
    <cellStyle name="Output 6 2 3 3 3" xfId="18007"/>
    <cellStyle name="Output 6 2 3 3 3 2" xfId="23567"/>
    <cellStyle name="Output 6 2 3 3 3 2 2" xfId="33247"/>
    <cellStyle name="Output 6 2 3 3 3 3" xfId="23937"/>
    <cellStyle name="Output 6 2 3 3 3 3 2" xfId="33617"/>
    <cellStyle name="Output 6 2 3 3 3 4" xfId="18571"/>
    <cellStyle name="Output 6 2 3 3 3 4 2" xfId="28251"/>
    <cellStyle name="Output 6 2 3 3 3 5" xfId="27691"/>
    <cellStyle name="Output 6 2 3 3 4" xfId="22062"/>
    <cellStyle name="Output 6 2 3 3 4 2" xfId="31742"/>
    <cellStyle name="Output 6 2 3 3 5" xfId="19059"/>
    <cellStyle name="Output 6 2 3 3 5 2" xfId="28739"/>
    <cellStyle name="Output 6 2 3 3 6" xfId="20239"/>
    <cellStyle name="Output 6 2 3 3 6 2" xfId="29919"/>
    <cellStyle name="Output 6 2 3 3 7" xfId="25923"/>
    <cellStyle name="Output 6 2 3 4" xfId="16931"/>
    <cellStyle name="Output 6 2 3 4 2" xfId="22484"/>
    <cellStyle name="Output 6 2 3 4 2 2" xfId="32164"/>
    <cellStyle name="Output 6 2 3 4 3" xfId="20166"/>
    <cellStyle name="Output 6 2 3 4 3 2" xfId="29846"/>
    <cellStyle name="Output 6 2 3 4 4" xfId="18494"/>
    <cellStyle name="Output 6 2 3 4 4 2" xfId="28174"/>
    <cellStyle name="Output 6 2 3 4 5" xfId="26466"/>
    <cellStyle name="Output 6 2 3 4 6" xfId="26018"/>
    <cellStyle name="Output 6 2 3 5" xfId="17737"/>
    <cellStyle name="Output 6 2 3 5 2" xfId="23297"/>
    <cellStyle name="Output 6 2 3 5 2 2" xfId="32977"/>
    <cellStyle name="Output 6 2 3 5 3" xfId="20999"/>
    <cellStyle name="Output 6 2 3 5 3 2" xfId="30679"/>
    <cellStyle name="Output 6 2 3 5 4" xfId="24893"/>
    <cellStyle name="Output 6 2 3 5 4 2" xfId="34573"/>
    <cellStyle name="Output 6 2 3 5 5" xfId="27421"/>
    <cellStyle name="Output 6 2 3 6" xfId="21788"/>
    <cellStyle name="Output 6 2 3 6 2" xfId="31468"/>
    <cellStyle name="Output 6 2 3 7" xfId="23996"/>
    <cellStyle name="Output 6 2 3 7 2" xfId="33676"/>
    <cellStyle name="Output 6 2 3 8" xfId="24939"/>
    <cellStyle name="Output 6 2 3 8 2" xfId="34619"/>
    <cellStyle name="Output 6 2 3 9" xfId="25921"/>
    <cellStyle name="Output 6 2 4" xfId="16102"/>
    <cellStyle name="Output 6 2 4 2" xfId="16648"/>
    <cellStyle name="Output 6 2 4 2 2" xfId="17450"/>
    <cellStyle name="Output 6 2 4 2 2 2" xfId="23010"/>
    <cellStyle name="Output 6 2 4 2 2 2 2" xfId="32690"/>
    <cellStyle name="Output 6 2 4 2 2 3" xfId="21824"/>
    <cellStyle name="Output 6 2 4 2 2 3 2" xfId="31504"/>
    <cellStyle name="Output 6 2 4 2 2 4" xfId="19549"/>
    <cellStyle name="Output 6 2 4 2 2 4 2" xfId="29229"/>
    <cellStyle name="Output 6 2 4 2 2 5" xfId="26932"/>
    <cellStyle name="Output 6 2 4 2 2 6" xfId="25135"/>
    <cellStyle name="Output 6 2 4 2 3" xfId="18131"/>
    <cellStyle name="Output 6 2 4 2 3 2" xfId="23691"/>
    <cellStyle name="Output 6 2 4 2 3 2 2" xfId="33371"/>
    <cellStyle name="Output 6 2 4 2 3 3" xfId="24434"/>
    <cellStyle name="Output 6 2 4 2 3 3 2" xfId="34114"/>
    <cellStyle name="Output 6 2 4 2 3 4" xfId="24985"/>
    <cellStyle name="Output 6 2 4 2 3 4 2" xfId="34665"/>
    <cellStyle name="Output 6 2 4 2 3 5" xfId="27815"/>
    <cellStyle name="Output 6 2 4 2 4" xfId="22186"/>
    <cellStyle name="Output 6 2 4 2 4 2" xfId="31866"/>
    <cellStyle name="Output 6 2 4 2 5" xfId="20255"/>
    <cellStyle name="Output 6 2 4 2 5 2" xfId="29935"/>
    <cellStyle name="Output 6 2 4 2 6" xfId="21630"/>
    <cellStyle name="Output 6 2 4 2 6 2" xfId="31310"/>
    <cellStyle name="Output 6 2 4 2 7" xfId="25348"/>
    <cellStyle name="Output 6 2 4 3" xfId="16446"/>
    <cellStyle name="Output 6 2 4 3 2" xfId="17009"/>
    <cellStyle name="Output 6 2 4 3 2 2" xfId="22562"/>
    <cellStyle name="Output 6 2 4 3 2 2 2" xfId="32242"/>
    <cellStyle name="Output 6 2 4 3 2 3" xfId="18548"/>
    <cellStyle name="Output 6 2 4 3 2 3 2" xfId="28228"/>
    <cellStyle name="Output 6 2 4 3 2 4" xfId="19026"/>
    <cellStyle name="Output 6 2 4 3 2 4 2" xfId="28706"/>
    <cellStyle name="Output 6 2 4 3 2 5" xfId="26544"/>
    <cellStyle name="Output 6 2 4 3 2 6" xfId="25645"/>
    <cellStyle name="Output 6 2 4 3 3" xfId="17895"/>
    <cellStyle name="Output 6 2 4 3 3 2" xfId="23455"/>
    <cellStyle name="Output 6 2 4 3 3 2 2" xfId="33135"/>
    <cellStyle name="Output 6 2 4 3 3 3" xfId="24466"/>
    <cellStyle name="Output 6 2 4 3 3 3 2" xfId="34146"/>
    <cellStyle name="Output 6 2 4 3 3 4" xfId="20515"/>
    <cellStyle name="Output 6 2 4 3 3 4 2" xfId="30195"/>
    <cellStyle name="Output 6 2 4 3 3 5" xfId="27579"/>
    <cellStyle name="Output 6 2 4 3 4" xfId="21950"/>
    <cellStyle name="Output 6 2 4 3 4 2" xfId="31630"/>
    <cellStyle name="Output 6 2 4 3 5" xfId="19951"/>
    <cellStyle name="Output 6 2 4 3 5 2" xfId="29631"/>
    <cellStyle name="Output 6 2 4 3 6" xfId="21409"/>
    <cellStyle name="Output 6 2 4 3 6 2" xfId="31089"/>
    <cellStyle name="Output 6 2 4 3 7" xfId="25961"/>
    <cellStyle name="Output 6 2 4 4" xfId="17166"/>
    <cellStyle name="Output 6 2 4 4 2" xfId="22719"/>
    <cellStyle name="Output 6 2 4 4 2 2" xfId="32399"/>
    <cellStyle name="Output 6 2 4 4 3" xfId="19926"/>
    <cellStyle name="Output 6 2 4 4 3 2" xfId="29606"/>
    <cellStyle name="Output 6 2 4 4 4" xfId="21031"/>
    <cellStyle name="Output 6 2 4 4 4 2" xfId="30711"/>
    <cellStyle name="Output 6 2 4 4 5" xfId="26687"/>
    <cellStyle name="Output 6 2 4 4 6" xfId="27183"/>
    <cellStyle name="Output 6 2 4 5" xfId="17249"/>
    <cellStyle name="Output 6 2 4 5 2" xfId="22801"/>
    <cellStyle name="Output 6 2 4 5 2 2" xfId="32481"/>
    <cellStyle name="Output 6 2 4 5 3" xfId="18688"/>
    <cellStyle name="Output 6 2 4 5 3 2" xfId="28368"/>
    <cellStyle name="Output 6 2 4 5 4" xfId="18554"/>
    <cellStyle name="Output 6 2 4 5 4 2" xfId="28234"/>
    <cellStyle name="Output 6 2 4 5 5" xfId="27137"/>
    <cellStyle name="Output 6 2 4 6" xfId="21671"/>
    <cellStyle name="Output 6 2 4 6 2" xfId="31351"/>
    <cellStyle name="Output 6 2 4 7" xfId="20263"/>
    <cellStyle name="Output 6 2 4 7 2" xfId="29943"/>
    <cellStyle name="Output 6 2 4 8" xfId="18504"/>
    <cellStyle name="Output 6 2 4 8 2" xfId="28184"/>
    <cellStyle name="Output 6 2 4 9" xfId="25672"/>
    <cellStyle name="Output 6 2 5" xfId="16093"/>
    <cellStyle name="Output 6 2 5 2" xfId="17441"/>
    <cellStyle name="Output 6 2 5 2 2" xfId="23001"/>
    <cellStyle name="Output 6 2 5 2 2 2" xfId="32681"/>
    <cellStyle name="Output 6 2 5 2 3" xfId="20799"/>
    <cellStyle name="Output 6 2 5 2 3 2" xfId="30479"/>
    <cellStyle name="Output 6 2 5 2 4" xfId="19734"/>
    <cellStyle name="Output 6 2 5 2 4 2" xfId="29414"/>
    <cellStyle name="Output 6 2 5 2 5" xfId="26923"/>
    <cellStyle name="Output 6 2 5 2 6" xfId="25136"/>
    <cellStyle name="Output 6 2 5 3" xfId="18122"/>
    <cellStyle name="Output 6 2 5 3 2" xfId="23682"/>
    <cellStyle name="Output 6 2 5 3 2 2" xfId="33362"/>
    <cellStyle name="Output 6 2 5 3 3" xfId="24386"/>
    <cellStyle name="Output 6 2 5 3 3 2" xfId="34066"/>
    <cellStyle name="Output 6 2 5 3 4" xfId="19784"/>
    <cellStyle name="Output 6 2 5 3 4 2" xfId="29464"/>
    <cellStyle name="Output 6 2 5 3 5" xfId="27806"/>
    <cellStyle name="Output 6 2 5 4" xfId="22177"/>
    <cellStyle name="Output 6 2 5 4 2" xfId="31857"/>
    <cellStyle name="Output 6 2 5 5" xfId="19429"/>
    <cellStyle name="Output 6 2 5 5 2" xfId="29109"/>
    <cellStyle name="Output 6 2 5 6" xfId="19716"/>
    <cellStyle name="Output 6 2 5 6 2" xfId="29396"/>
    <cellStyle name="Output 6 2 5 7" xfId="25707"/>
    <cellStyle name="Output 6 2 6" xfId="16437"/>
    <cellStyle name="Output 6 2 6 2" xfId="16900"/>
    <cellStyle name="Output 6 2 6 2 2" xfId="22453"/>
    <cellStyle name="Output 6 2 6 2 2 2" xfId="32133"/>
    <cellStyle name="Output 6 2 6 2 3" xfId="20076"/>
    <cellStyle name="Output 6 2 6 2 3 2" xfId="29756"/>
    <cellStyle name="Output 6 2 6 2 4" xfId="24136"/>
    <cellStyle name="Output 6 2 6 2 4 2" xfId="33816"/>
    <cellStyle name="Output 6 2 6 2 5" xfId="26435"/>
    <cellStyle name="Output 6 2 6 2 6" xfId="26289"/>
    <cellStyle name="Output 6 2 6 3" xfId="17886"/>
    <cellStyle name="Output 6 2 6 3 2" xfId="23446"/>
    <cellStyle name="Output 6 2 6 3 2 2" xfId="33126"/>
    <cellStyle name="Output 6 2 6 3 3" xfId="21343"/>
    <cellStyle name="Output 6 2 6 3 3 2" xfId="31023"/>
    <cellStyle name="Output 6 2 6 3 4" xfId="24807"/>
    <cellStyle name="Output 6 2 6 3 4 2" xfId="34487"/>
    <cellStyle name="Output 6 2 6 3 5" xfId="27570"/>
    <cellStyle name="Output 6 2 6 4" xfId="21941"/>
    <cellStyle name="Output 6 2 6 4 2" xfId="31621"/>
    <cellStyle name="Output 6 2 6 5" xfId="20047"/>
    <cellStyle name="Output 6 2 6 5 2" xfId="29727"/>
    <cellStyle name="Output 6 2 6 6" xfId="20054"/>
    <cellStyle name="Output 6 2 6 6 2" xfId="29734"/>
    <cellStyle name="Output 6 2 6 7" xfId="25388"/>
    <cellStyle name="Output 6 2 7" xfId="17068"/>
    <cellStyle name="Output 6 2 7 2" xfId="22621"/>
    <cellStyle name="Output 6 2 7 2 2" xfId="32301"/>
    <cellStyle name="Output 6 2 7 3" xfId="24113"/>
    <cellStyle name="Output 6 2 7 3 2" xfId="33793"/>
    <cellStyle name="Output 6 2 7 4" xfId="24363"/>
    <cellStyle name="Output 6 2 7 4 2" xfId="34043"/>
    <cellStyle name="Output 6 2 7 5" xfId="26600"/>
    <cellStyle name="Output 6 2 7 6" xfId="26262"/>
    <cellStyle name="Output 6 2 8" xfId="17225"/>
    <cellStyle name="Output 6 2 8 2" xfId="22778"/>
    <cellStyle name="Output 6 2 8 2 2" xfId="32458"/>
    <cellStyle name="Output 6 2 8 3" xfId="21234"/>
    <cellStyle name="Output 6 2 8 3 2" xfId="30914"/>
    <cellStyle name="Output 6 2 8 4" xfId="24109"/>
    <cellStyle name="Output 6 2 8 4 2" xfId="33789"/>
    <cellStyle name="Output 6 2 8 5" xfId="27207"/>
    <cellStyle name="Output 6 2 9" xfId="21662"/>
    <cellStyle name="Output 6 2 9 2" xfId="31342"/>
    <cellStyle name="Output 6 3" xfId="16009"/>
    <cellStyle name="Output 6 3 10" xfId="25565"/>
    <cellStyle name="Output 6 3 2" xfId="16281"/>
    <cellStyle name="Output 6 3 2 2" xfId="16752"/>
    <cellStyle name="Output 6 3 2 2 2" xfId="17622"/>
    <cellStyle name="Output 6 3 2 2 2 2" xfId="23182"/>
    <cellStyle name="Output 6 3 2 2 2 2 2" xfId="32862"/>
    <cellStyle name="Output 6 3 2 2 2 3" xfId="18383"/>
    <cellStyle name="Output 6 3 2 2 2 3 2" xfId="28063"/>
    <cellStyle name="Output 6 3 2 2 2 4" xfId="20437"/>
    <cellStyle name="Output 6 3 2 2 2 4 2" xfId="30117"/>
    <cellStyle name="Output 6 3 2 2 2 5" xfId="27104"/>
    <cellStyle name="Output 6 3 2 2 2 6" xfId="27306"/>
    <cellStyle name="Output 6 3 2 2 3" xfId="18303"/>
    <cellStyle name="Output 6 3 2 2 3 2" xfId="23863"/>
    <cellStyle name="Output 6 3 2 2 3 2 2" xfId="33543"/>
    <cellStyle name="Output 6 3 2 2 3 3" xfId="24563"/>
    <cellStyle name="Output 6 3 2 2 3 3 2" xfId="34243"/>
    <cellStyle name="Output 6 3 2 2 3 4" xfId="24700"/>
    <cellStyle name="Output 6 3 2 2 3 4 2" xfId="34380"/>
    <cellStyle name="Output 6 3 2 2 3 5" xfId="27987"/>
    <cellStyle name="Output 6 3 2 2 4" xfId="22358"/>
    <cellStyle name="Output 6 3 2 2 4 2" xfId="32038"/>
    <cellStyle name="Output 6 3 2 2 5" xfId="23988"/>
    <cellStyle name="Output 6 3 2 2 5 2" xfId="33668"/>
    <cellStyle name="Output 6 3 2 2 6" xfId="20449"/>
    <cellStyle name="Output 6 3 2 2 6 2" xfId="30129"/>
    <cellStyle name="Output 6 3 2 2 7" xfId="25572"/>
    <cellStyle name="Output 6 3 2 3" xfId="16618"/>
    <cellStyle name="Output 6 3 2 3 2" xfId="17386"/>
    <cellStyle name="Output 6 3 2 3 2 2" xfId="22946"/>
    <cellStyle name="Output 6 3 2 3 2 2 2" xfId="32626"/>
    <cellStyle name="Output 6 3 2 3 2 3" xfId="18792"/>
    <cellStyle name="Output 6 3 2 3 2 3 2" xfId="28472"/>
    <cellStyle name="Output 6 3 2 3 2 4" xfId="20465"/>
    <cellStyle name="Output 6 3 2 3 2 4 2" xfId="30145"/>
    <cellStyle name="Output 6 3 2 3 2 5" xfId="26868"/>
    <cellStyle name="Output 6 3 2 3 2 6" xfId="25143"/>
    <cellStyle name="Output 6 3 2 3 3" xfId="18067"/>
    <cellStyle name="Output 6 3 2 3 3 2" xfId="23627"/>
    <cellStyle name="Output 6 3 2 3 3 2 2" xfId="33307"/>
    <cellStyle name="Output 6 3 2 3 3 3" xfId="18577"/>
    <cellStyle name="Output 6 3 2 3 3 3 2" xfId="28257"/>
    <cellStyle name="Output 6 3 2 3 3 4" xfId="18435"/>
    <cellStyle name="Output 6 3 2 3 3 4 2" xfId="28115"/>
    <cellStyle name="Output 6 3 2 3 3 5" xfId="27751"/>
    <cellStyle name="Output 6 3 2 3 4" xfId="22122"/>
    <cellStyle name="Output 6 3 2 3 4 2" xfId="31802"/>
    <cellStyle name="Output 6 3 2 3 5" xfId="19193"/>
    <cellStyle name="Output 6 3 2 3 5 2" xfId="28873"/>
    <cellStyle name="Output 6 3 2 3 6" xfId="19783"/>
    <cellStyle name="Output 6 3 2 3 6 2" xfId="29463"/>
    <cellStyle name="Output 6 3 2 3 7" xfId="25465"/>
    <cellStyle name="Output 6 3 2 4" xfId="17299"/>
    <cellStyle name="Output 6 3 2 4 2" xfId="22859"/>
    <cellStyle name="Output 6 3 2 4 2 2" xfId="32539"/>
    <cellStyle name="Output 6 3 2 4 3" xfId="24515"/>
    <cellStyle name="Output 6 3 2 4 3 2" xfId="34195"/>
    <cellStyle name="Output 6 3 2 4 4" xfId="20256"/>
    <cellStyle name="Output 6 3 2 4 4 2" xfId="29936"/>
    <cellStyle name="Output 6 3 2 4 5" xfId="26791"/>
    <cellStyle name="Output 6 3 2 4 6" xfId="27147"/>
    <cellStyle name="Output 6 3 2 5" xfId="17797"/>
    <cellStyle name="Output 6 3 2 5 2" xfId="23357"/>
    <cellStyle name="Output 6 3 2 5 2 2" xfId="33037"/>
    <cellStyle name="Output 6 3 2 5 3" xfId="20658"/>
    <cellStyle name="Output 6 3 2 5 3 2" xfId="30338"/>
    <cellStyle name="Output 6 3 2 5 4" xfId="20619"/>
    <cellStyle name="Output 6 3 2 5 4 2" xfId="30299"/>
    <cellStyle name="Output 6 3 2 5 5" xfId="27481"/>
    <cellStyle name="Output 6 3 2 6" xfId="21852"/>
    <cellStyle name="Output 6 3 2 6 2" xfId="31532"/>
    <cellStyle name="Output 6 3 2 7" xfId="24011"/>
    <cellStyle name="Output 6 3 2 7 2" xfId="33691"/>
    <cellStyle name="Output 6 3 2 8" xfId="21352"/>
    <cellStyle name="Output 6 3 2 8 2" xfId="31032"/>
    <cellStyle name="Output 6 3 2 9" xfId="25332"/>
    <cellStyle name="Output 6 3 3" xfId="16173"/>
    <cellStyle name="Output 6 3 3 2" xfId="17514"/>
    <cellStyle name="Output 6 3 3 2 2" xfId="23074"/>
    <cellStyle name="Output 6 3 3 2 2 2" xfId="32754"/>
    <cellStyle name="Output 6 3 3 2 3" xfId="21208"/>
    <cellStyle name="Output 6 3 3 2 3 2" xfId="30888"/>
    <cellStyle name="Output 6 3 3 2 4" xfId="19397"/>
    <cellStyle name="Output 6 3 3 2 4 2" xfId="29077"/>
    <cellStyle name="Output 6 3 3 2 5" xfId="26996"/>
    <cellStyle name="Output 6 3 3 2 6" xfId="25069"/>
    <cellStyle name="Output 6 3 3 3" xfId="18195"/>
    <cellStyle name="Output 6 3 3 3 2" xfId="23755"/>
    <cellStyle name="Output 6 3 3 3 2 2" xfId="33435"/>
    <cellStyle name="Output 6 3 3 3 3" xfId="24121"/>
    <cellStyle name="Output 6 3 3 3 3 2" xfId="33801"/>
    <cellStyle name="Output 6 3 3 3 4" xfId="24791"/>
    <cellStyle name="Output 6 3 3 3 4 2" xfId="34471"/>
    <cellStyle name="Output 6 3 3 3 5" xfId="27879"/>
    <cellStyle name="Output 6 3 3 4" xfId="22250"/>
    <cellStyle name="Output 6 3 3 4 2" xfId="31930"/>
    <cellStyle name="Output 6 3 3 5" xfId="18660"/>
    <cellStyle name="Output 6 3 3 5 2" xfId="28340"/>
    <cellStyle name="Output 6 3 3 6" xfId="18408"/>
    <cellStyle name="Output 6 3 3 6 2" xfId="28088"/>
    <cellStyle name="Output 6 3 3 7" xfId="25287"/>
    <cellStyle name="Output 6 3 4" xfId="16510"/>
    <cellStyle name="Output 6 3 4 2" xfId="16970"/>
    <cellStyle name="Output 6 3 4 2 2" xfId="22523"/>
    <cellStyle name="Output 6 3 4 2 2 2" xfId="32203"/>
    <cellStyle name="Output 6 3 4 2 3" xfId="20559"/>
    <cellStyle name="Output 6 3 4 2 3 2" xfId="30239"/>
    <cellStyle name="Output 6 3 4 2 4" xfId="20444"/>
    <cellStyle name="Output 6 3 4 2 4 2" xfId="30124"/>
    <cellStyle name="Output 6 3 4 2 5" xfId="26505"/>
    <cellStyle name="Output 6 3 4 2 6" xfId="25344"/>
    <cellStyle name="Output 6 3 4 3" xfId="17959"/>
    <cellStyle name="Output 6 3 4 3 2" xfId="23519"/>
    <cellStyle name="Output 6 3 4 3 2 2" xfId="33199"/>
    <cellStyle name="Output 6 3 4 3 3" xfId="24045"/>
    <cellStyle name="Output 6 3 4 3 3 2" xfId="33725"/>
    <cellStyle name="Output 6 3 4 3 4" xfId="25011"/>
    <cellStyle name="Output 6 3 4 3 4 2" xfId="34691"/>
    <cellStyle name="Output 6 3 4 3 5" xfId="27643"/>
    <cellStyle name="Output 6 3 4 4" xfId="22014"/>
    <cellStyle name="Output 6 3 4 4 2" xfId="31694"/>
    <cellStyle name="Output 6 3 4 5" xfId="19319"/>
    <cellStyle name="Output 6 3 4 5 2" xfId="28999"/>
    <cellStyle name="Output 6 3 4 6" xfId="20049"/>
    <cellStyle name="Output 6 3 4 6 2" xfId="29729"/>
    <cellStyle name="Output 6 3 4 7" xfId="25945"/>
    <cellStyle name="Output 6 3 5" xfId="17184"/>
    <cellStyle name="Output 6 3 5 2" xfId="22737"/>
    <cellStyle name="Output 6 3 5 2 2" xfId="32417"/>
    <cellStyle name="Output 6 3 5 3" xfId="21507"/>
    <cellStyle name="Output 6 3 5 3 2" xfId="31187"/>
    <cellStyle name="Output 6 3 5 4" xfId="18870"/>
    <cellStyle name="Output 6 3 5 4 2" xfId="28550"/>
    <cellStyle name="Output 6 3 5 5" xfId="26703"/>
    <cellStyle name="Output 6 3 5 6" xfId="27139"/>
    <cellStyle name="Output 6 3 6" xfId="17689"/>
    <cellStyle name="Output 6 3 6 2" xfId="23249"/>
    <cellStyle name="Output 6 3 6 2 2" xfId="32929"/>
    <cellStyle name="Output 6 3 6 3" xfId="21341"/>
    <cellStyle name="Output 6 3 6 3 2" xfId="31021"/>
    <cellStyle name="Output 6 3 6 4" xfId="18876"/>
    <cellStyle name="Output 6 3 6 4 2" xfId="28556"/>
    <cellStyle name="Output 6 3 6 5" xfId="27373"/>
    <cellStyle name="Output 6 3 7" xfId="21740"/>
    <cellStyle name="Output 6 3 7 2" xfId="31420"/>
    <cellStyle name="Output 6 3 8" xfId="19902"/>
    <cellStyle name="Output 6 3 8 2" xfId="29582"/>
    <cellStyle name="Output 6 3 9" xfId="24640"/>
    <cellStyle name="Output 6 3 9 2" xfId="34320"/>
    <cellStyle name="Output 6 4" xfId="16165"/>
    <cellStyle name="Output 6 4 2" xfId="16682"/>
    <cellStyle name="Output 6 4 2 2" xfId="17506"/>
    <cellStyle name="Output 6 4 2 2 2" xfId="23066"/>
    <cellStyle name="Output 6 4 2 2 2 2" xfId="32746"/>
    <cellStyle name="Output 6 4 2 2 3" xfId="24153"/>
    <cellStyle name="Output 6 4 2 2 3 2" xfId="33833"/>
    <cellStyle name="Output 6 4 2 2 4" xfId="18448"/>
    <cellStyle name="Output 6 4 2 2 4 2" xfId="28128"/>
    <cellStyle name="Output 6 4 2 2 5" xfId="26988"/>
    <cellStyle name="Output 6 4 2 2 6" xfId="25051"/>
    <cellStyle name="Output 6 4 2 3" xfId="18187"/>
    <cellStyle name="Output 6 4 2 3 2" xfId="23747"/>
    <cellStyle name="Output 6 4 2 3 2 2" xfId="33427"/>
    <cellStyle name="Output 6 4 2 3 3" xfId="24430"/>
    <cellStyle name="Output 6 4 2 3 3 2" xfId="34110"/>
    <cellStyle name="Output 6 4 2 3 4" xfId="24777"/>
    <cellStyle name="Output 6 4 2 3 4 2" xfId="34457"/>
    <cellStyle name="Output 6 4 2 3 5" xfId="27871"/>
    <cellStyle name="Output 6 4 2 4" xfId="22242"/>
    <cellStyle name="Output 6 4 2 4 2" xfId="31922"/>
    <cellStyle name="Output 6 4 2 5" xfId="18846"/>
    <cellStyle name="Output 6 4 2 5 2" xfId="28526"/>
    <cellStyle name="Output 6 4 2 6" xfId="20870"/>
    <cellStyle name="Output 6 4 2 6 2" xfId="30550"/>
    <cellStyle name="Output 6 4 2 7" xfId="26032"/>
    <cellStyle name="Output 6 4 3" xfId="16502"/>
    <cellStyle name="Output 6 4 3 2" xfId="16940"/>
    <cellStyle name="Output 6 4 3 2 2" xfId="22493"/>
    <cellStyle name="Output 6 4 3 2 2 2" xfId="32173"/>
    <cellStyle name="Output 6 4 3 2 3" xfId="21462"/>
    <cellStyle name="Output 6 4 3 2 3 2" xfId="31142"/>
    <cellStyle name="Output 6 4 3 2 4" xfId="24453"/>
    <cellStyle name="Output 6 4 3 2 4 2" xfId="34133"/>
    <cellStyle name="Output 6 4 3 2 5" xfId="26475"/>
    <cellStyle name="Output 6 4 3 2 6" xfId="25200"/>
    <cellStyle name="Output 6 4 3 3" xfId="17951"/>
    <cellStyle name="Output 6 4 3 3 2" xfId="23511"/>
    <cellStyle name="Output 6 4 3 3 2 2" xfId="33191"/>
    <cellStyle name="Output 6 4 3 3 3" xfId="20744"/>
    <cellStyle name="Output 6 4 3 3 3 2" xfId="30424"/>
    <cellStyle name="Output 6 4 3 3 4" xfId="19151"/>
    <cellStyle name="Output 6 4 3 3 4 2" xfId="28831"/>
    <cellStyle name="Output 6 4 3 3 5" xfId="27635"/>
    <cellStyle name="Output 6 4 3 4" xfId="22006"/>
    <cellStyle name="Output 6 4 3 4 2" xfId="31686"/>
    <cellStyle name="Output 6 4 3 5" xfId="19634"/>
    <cellStyle name="Output 6 4 3 5 2" xfId="29314"/>
    <cellStyle name="Output 6 4 3 6" xfId="24786"/>
    <cellStyle name="Output 6 4 3 6 2" xfId="34466"/>
    <cellStyle name="Output 6 4 3 7" xfId="25978"/>
    <cellStyle name="Output 6 4 4" xfId="17187"/>
    <cellStyle name="Output 6 4 4 2" xfId="22740"/>
    <cellStyle name="Output 6 4 4 2 2" xfId="32420"/>
    <cellStyle name="Output 6 4 4 3" xfId="19515"/>
    <cellStyle name="Output 6 4 4 3 2" xfId="29195"/>
    <cellStyle name="Output 6 4 4 4" xfId="18910"/>
    <cellStyle name="Output 6 4 4 4 2" xfId="28590"/>
    <cellStyle name="Output 6 4 4 5" xfId="26706"/>
    <cellStyle name="Output 6 4 4 6" xfId="27199"/>
    <cellStyle name="Output 6 4 5" xfId="17681"/>
    <cellStyle name="Output 6 4 5 2" xfId="23241"/>
    <cellStyle name="Output 6 4 5 2 2" xfId="32921"/>
    <cellStyle name="Output 6 4 5 3" xfId="20964"/>
    <cellStyle name="Output 6 4 5 3 2" xfId="30644"/>
    <cellStyle name="Output 6 4 5 4" xfId="20916"/>
    <cellStyle name="Output 6 4 5 4 2" xfId="30596"/>
    <cellStyle name="Output 6 4 5 5" xfId="27365"/>
    <cellStyle name="Output 6 4 6" xfId="21732"/>
    <cellStyle name="Output 6 4 6 2" xfId="31412"/>
    <cellStyle name="Output 6 4 7" xfId="19503"/>
    <cellStyle name="Output 6 4 7 2" xfId="29183"/>
    <cellStyle name="Output 6 4 8" xfId="20680"/>
    <cellStyle name="Output 6 4 8 2" xfId="30360"/>
    <cellStyle name="Output 6 4 9" xfId="26042"/>
    <cellStyle name="Output 6 5" xfId="16403"/>
    <cellStyle name="Output 6 5 2" xfId="17043"/>
    <cellStyle name="Output 6 5 2 2" xfId="22596"/>
    <cellStyle name="Output 6 5 2 2 2" xfId="32276"/>
    <cellStyle name="Output 6 5 2 3" xfId="21562"/>
    <cellStyle name="Output 6 5 2 3 2" xfId="31242"/>
    <cellStyle name="Output 6 5 2 4" xfId="20763"/>
    <cellStyle name="Output 6 5 2 4 2" xfId="30443"/>
    <cellStyle name="Output 6 5 2 5" xfId="26578"/>
    <cellStyle name="Output 6 5 2 6" xfId="25906"/>
    <cellStyle name="Output 6 5 3" xfId="17852"/>
    <cellStyle name="Output 6 5 3 2" xfId="23412"/>
    <cellStyle name="Output 6 5 3 2 2" xfId="33092"/>
    <cellStyle name="Output 6 5 3 3" xfId="18609"/>
    <cellStyle name="Output 6 5 3 3 2" xfId="28289"/>
    <cellStyle name="Output 6 5 3 4" xfId="18652"/>
    <cellStyle name="Output 6 5 3 4 2" xfId="28332"/>
    <cellStyle name="Output 6 5 3 5" xfId="27536"/>
    <cellStyle name="Output 6 5 4" xfId="21907"/>
    <cellStyle name="Output 6 5 4 2" xfId="31587"/>
    <cellStyle name="Output 6 5 5" xfId="19601"/>
    <cellStyle name="Output 6 5 5 2" xfId="29281"/>
    <cellStyle name="Output 6 5 6" xfId="20697"/>
    <cellStyle name="Output 6 5 6 2" xfId="30377"/>
    <cellStyle name="Output 6 5 7" xfId="25780"/>
    <cellStyle name="Output 6 6" xfId="24465"/>
    <cellStyle name="Output 6 6 2" xfId="34145"/>
    <cellStyle name="Output 7" xfId="136"/>
    <cellStyle name="Output 7 2" xfId="15944"/>
    <cellStyle name="Output 7 2 10" xfId="19464"/>
    <cellStyle name="Output 7 2 10 2" xfId="29144"/>
    <cellStyle name="Output 7 2 11" xfId="18413"/>
    <cellStyle name="Output 7 2 11 2" xfId="28093"/>
    <cellStyle name="Output 7 2 12" xfId="25410"/>
    <cellStyle name="Output 7 2 2" xfId="16036"/>
    <cellStyle name="Output 7 2 2 10" xfId="25444"/>
    <cellStyle name="Output 7 2 2 2" xfId="16290"/>
    <cellStyle name="Output 7 2 2 2 2" xfId="16761"/>
    <cellStyle name="Output 7 2 2 2 2 2" xfId="17631"/>
    <cellStyle name="Output 7 2 2 2 2 2 2" xfId="23191"/>
    <cellStyle name="Output 7 2 2 2 2 2 2 2" xfId="32871"/>
    <cellStyle name="Output 7 2 2 2 2 2 3" xfId="19306"/>
    <cellStyle name="Output 7 2 2 2 2 2 3 2" xfId="28986"/>
    <cellStyle name="Output 7 2 2 2 2 2 4" xfId="24509"/>
    <cellStyle name="Output 7 2 2 2 2 2 4 2" xfId="34189"/>
    <cellStyle name="Output 7 2 2 2 2 2 5" xfId="27113"/>
    <cellStyle name="Output 7 2 2 2 2 2 6" xfId="27315"/>
    <cellStyle name="Output 7 2 2 2 2 3" xfId="18312"/>
    <cellStyle name="Output 7 2 2 2 2 3 2" xfId="23872"/>
    <cellStyle name="Output 7 2 2 2 2 3 2 2" xfId="33552"/>
    <cellStyle name="Output 7 2 2 2 2 3 3" xfId="24572"/>
    <cellStyle name="Output 7 2 2 2 2 3 3 2" xfId="34252"/>
    <cellStyle name="Output 7 2 2 2 2 3 4" xfId="25018"/>
    <cellStyle name="Output 7 2 2 2 2 3 4 2" xfId="34698"/>
    <cellStyle name="Output 7 2 2 2 2 3 5" xfId="27996"/>
    <cellStyle name="Output 7 2 2 2 2 4" xfId="22367"/>
    <cellStyle name="Output 7 2 2 2 2 4 2" xfId="32047"/>
    <cellStyle name="Output 7 2 2 2 2 5" xfId="20910"/>
    <cellStyle name="Output 7 2 2 2 2 5 2" xfId="30590"/>
    <cellStyle name="Output 7 2 2 2 2 6" xfId="21316"/>
    <cellStyle name="Output 7 2 2 2 2 6 2" xfId="30996"/>
    <cellStyle name="Output 7 2 2 2 2 7" xfId="25633"/>
    <cellStyle name="Output 7 2 2 2 3" xfId="16627"/>
    <cellStyle name="Output 7 2 2 2 3 2" xfId="17395"/>
    <cellStyle name="Output 7 2 2 2 3 2 2" xfId="22955"/>
    <cellStyle name="Output 7 2 2 2 3 2 2 2" xfId="32635"/>
    <cellStyle name="Output 7 2 2 2 3 2 3" xfId="20877"/>
    <cellStyle name="Output 7 2 2 2 3 2 3 2" xfId="30557"/>
    <cellStyle name="Output 7 2 2 2 3 2 4" xfId="18487"/>
    <cellStyle name="Output 7 2 2 2 3 2 4 2" xfId="28167"/>
    <cellStyle name="Output 7 2 2 2 3 2 5" xfId="26877"/>
    <cellStyle name="Output 7 2 2 2 3 2 6" xfId="25057"/>
    <cellStyle name="Output 7 2 2 2 3 3" xfId="18076"/>
    <cellStyle name="Output 7 2 2 2 3 3 2" xfId="23636"/>
    <cellStyle name="Output 7 2 2 2 3 3 2 2" xfId="33316"/>
    <cellStyle name="Output 7 2 2 2 3 3 3" xfId="24254"/>
    <cellStyle name="Output 7 2 2 2 3 3 3 2" xfId="33934"/>
    <cellStyle name="Output 7 2 2 2 3 3 4" xfId="20601"/>
    <cellStyle name="Output 7 2 2 2 3 3 4 2" xfId="30281"/>
    <cellStyle name="Output 7 2 2 2 3 3 5" xfId="27760"/>
    <cellStyle name="Output 7 2 2 2 3 4" xfId="22131"/>
    <cellStyle name="Output 7 2 2 2 3 4 2" xfId="31811"/>
    <cellStyle name="Output 7 2 2 2 3 5" xfId="18476"/>
    <cellStyle name="Output 7 2 2 2 3 5 2" xfId="28156"/>
    <cellStyle name="Output 7 2 2 2 3 6" xfId="18881"/>
    <cellStyle name="Output 7 2 2 2 3 6 2" xfId="28561"/>
    <cellStyle name="Output 7 2 2 2 3 7" xfId="25390"/>
    <cellStyle name="Output 7 2 2 2 4" xfId="17238"/>
    <cellStyle name="Output 7 2 2 2 4 2" xfId="22791"/>
    <cellStyle name="Output 7 2 2 2 4 2 2" xfId="32471"/>
    <cellStyle name="Output 7 2 2 2 4 3" xfId="20396"/>
    <cellStyle name="Output 7 2 2 2 4 3 2" xfId="30076"/>
    <cellStyle name="Output 7 2 2 2 4 4" xfId="24703"/>
    <cellStyle name="Output 7 2 2 2 4 4 2" xfId="34383"/>
    <cellStyle name="Output 7 2 2 2 4 5" xfId="26749"/>
    <cellStyle name="Output 7 2 2 2 4 6" xfId="26363"/>
    <cellStyle name="Output 7 2 2 2 5" xfId="17806"/>
    <cellStyle name="Output 7 2 2 2 5 2" xfId="23366"/>
    <cellStyle name="Output 7 2 2 2 5 2 2" xfId="33046"/>
    <cellStyle name="Output 7 2 2 2 5 3" xfId="24387"/>
    <cellStyle name="Output 7 2 2 2 5 3 2" xfId="34067"/>
    <cellStyle name="Output 7 2 2 2 5 4" xfId="19927"/>
    <cellStyle name="Output 7 2 2 2 5 4 2" xfId="29607"/>
    <cellStyle name="Output 7 2 2 2 5 5" xfId="27490"/>
    <cellStyle name="Output 7 2 2 2 6" xfId="21861"/>
    <cellStyle name="Output 7 2 2 2 6 2" xfId="31541"/>
    <cellStyle name="Output 7 2 2 2 7" xfId="20253"/>
    <cellStyle name="Output 7 2 2 2 7 2" xfId="29933"/>
    <cellStyle name="Output 7 2 2 2 8" xfId="21547"/>
    <cellStyle name="Output 7 2 2 2 8 2" xfId="31227"/>
    <cellStyle name="Output 7 2 2 2 9" xfId="26293"/>
    <cellStyle name="Output 7 2 2 3" xfId="16225"/>
    <cellStyle name="Output 7 2 2 3 2" xfId="17566"/>
    <cellStyle name="Output 7 2 2 3 2 2" xfId="23126"/>
    <cellStyle name="Output 7 2 2 3 2 2 2" xfId="32806"/>
    <cellStyle name="Output 7 2 2 3 2 3" xfId="19353"/>
    <cellStyle name="Output 7 2 2 3 2 3 2" xfId="29033"/>
    <cellStyle name="Output 7 2 2 3 2 4" xfId="21604"/>
    <cellStyle name="Output 7 2 2 3 2 4 2" xfId="31284"/>
    <cellStyle name="Output 7 2 2 3 2 5" xfId="27048"/>
    <cellStyle name="Output 7 2 2 3 2 6" xfId="27250"/>
    <cellStyle name="Output 7 2 2 3 3" xfId="18247"/>
    <cellStyle name="Output 7 2 2 3 3 2" xfId="23807"/>
    <cellStyle name="Output 7 2 2 3 3 2 2" xfId="33487"/>
    <cellStyle name="Output 7 2 2 3 3 3" xfId="24055"/>
    <cellStyle name="Output 7 2 2 3 3 3 2" xfId="33735"/>
    <cellStyle name="Output 7 2 2 3 3 4" xfId="24764"/>
    <cellStyle name="Output 7 2 2 3 3 4 2" xfId="34444"/>
    <cellStyle name="Output 7 2 2 3 3 5" xfId="27931"/>
    <cellStyle name="Output 7 2 2 3 4" xfId="22302"/>
    <cellStyle name="Output 7 2 2 3 4 2" xfId="31982"/>
    <cellStyle name="Output 7 2 2 3 5" xfId="21593"/>
    <cellStyle name="Output 7 2 2 3 5 2" xfId="31273"/>
    <cellStyle name="Output 7 2 2 3 6" xfId="19224"/>
    <cellStyle name="Output 7 2 2 3 6 2" xfId="28904"/>
    <cellStyle name="Output 7 2 2 3 7" xfId="26071"/>
    <cellStyle name="Output 7 2 2 4" xfId="16562"/>
    <cellStyle name="Output 7 2 2 4 2" xfId="17330"/>
    <cellStyle name="Output 7 2 2 4 2 2" xfId="22890"/>
    <cellStyle name="Output 7 2 2 4 2 2 2" xfId="32570"/>
    <cellStyle name="Output 7 2 2 4 2 3" xfId="19858"/>
    <cellStyle name="Output 7 2 2 4 2 3 2" xfId="29538"/>
    <cellStyle name="Output 7 2 2 4 2 4" xfId="20631"/>
    <cellStyle name="Output 7 2 2 4 2 4 2" xfId="30311"/>
    <cellStyle name="Output 7 2 2 4 2 5" xfId="26812"/>
    <cellStyle name="Output 7 2 2 4 2 6" xfId="25151"/>
    <cellStyle name="Output 7 2 2 4 3" xfId="18011"/>
    <cellStyle name="Output 7 2 2 4 3 2" xfId="23571"/>
    <cellStyle name="Output 7 2 2 4 3 2 2" xfId="33251"/>
    <cellStyle name="Output 7 2 2 4 3 3" xfId="20077"/>
    <cellStyle name="Output 7 2 2 4 3 3 2" xfId="29757"/>
    <cellStyle name="Output 7 2 2 4 3 4" xfId="24809"/>
    <cellStyle name="Output 7 2 2 4 3 4 2" xfId="34489"/>
    <cellStyle name="Output 7 2 2 4 3 5" xfId="27695"/>
    <cellStyle name="Output 7 2 2 4 4" xfId="22066"/>
    <cellStyle name="Output 7 2 2 4 4 2" xfId="31746"/>
    <cellStyle name="Output 7 2 2 4 5" xfId="19526"/>
    <cellStyle name="Output 7 2 2 4 5 2" xfId="29206"/>
    <cellStyle name="Output 7 2 2 4 6" xfId="23906"/>
    <cellStyle name="Output 7 2 2 4 6 2" xfId="33586"/>
    <cellStyle name="Output 7 2 2 4 7" xfId="25514"/>
    <cellStyle name="Output 7 2 2 5" xfId="16928"/>
    <cellStyle name="Output 7 2 2 5 2" xfId="22481"/>
    <cellStyle name="Output 7 2 2 5 2 2" xfId="32161"/>
    <cellStyle name="Output 7 2 2 5 3" xfId="19968"/>
    <cellStyle name="Output 7 2 2 5 3 2" xfId="29648"/>
    <cellStyle name="Output 7 2 2 5 4" xfId="20477"/>
    <cellStyle name="Output 7 2 2 5 4 2" xfId="30157"/>
    <cellStyle name="Output 7 2 2 5 5" xfId="26463"/>
    <cellStyle name="Output 7 2 2 5 6" xfId="25544"/>
    <cellStyle name="Output 7 2 2 6" xfId="17741"/>
    <cellStyle name="Output 7 2 2 6 2" xfId="23301"/>
    <cellStyle name="Output 7 2 2 6 2 2" xfId="32981"/>
    <cellStyle name="Output 7 2 2 6 3" xfId="21525"/>
    <cellStyle name="Output 7 2 2 6 3 2" xfId="31205"/>
    <cellStyle name="Output 7 2 2 6 4" xfId="19524"/>
    <cellStyle name="Output 7 2 2 6 4 2" xfId="29204"/>
    <cellStyle name="Output 7 2 2 6 5" xfId="27425"/>
    <cellStyle name="Output 7 2 2 7" xfId="21794"/>
    <cellStyle name="Output 7 2 2 7 2" xfId="31474"/>
    <cellStyle name="Output 7 2 2 8" xfId="23922"/>
    <cellStyle name="Output 7 2 2 8 2" xfId="33602"/>
    <cellStyle name="Output 7 2 2 9" xfId="24678"/>
    <cellStyle name="Output 7 2 2 9 2" xfId="34358"/>
    <cellStyle name="Output 7 2 3" xfId="16216"/>
    <cellStyle name="Output 7 2 3 2" xfId="16715"/>
    <cellStyle name="Output 7 2 3 2 2" xfId="17557"/>
    <cellStyle name="Output 7 2 3 2 2 2" xfId="23117"/>
    <cellStyle name="Output 7 2 3 2 2 2 2" xfId="32797"/>
    <cellStyle name="Output 7 2 3 2 2 3" xfId="20750"/>
    <cellStyle name="Output 7 2 3 2 2 3 2" xfId="30430"/>
    <cellStyle name="Output 7 2 3 2 2 4" xfId="19842"/>
    <cellStyle name="Output 7 2 3 2 2 4 2" xfId="29522"/>
    <cellStyle name="Output 7 2 3 2 2 5" xfId="27039"/>
    <cellStyle name="Output 7 2 3 2 2 6" xfId="27241"/>
    <cellStyle name="Output 7 2 3 2 3" xfId="18238"/>
    <cellStyle name="Output 7 2 3 2 3 2" xfId="23798"/>
    <cellStyle name="Output 7 2 3 2 3 2 2" xfId="33478"/>
    <cellStyle name="Output 7 2 3 2 3 3" xfId="23985"/>
    <cellStyle name="Output 7 2 3 2 3 3 2" xfId="33665"/>
    <cellStyle name="Output 7 2 3 2 3 4" xfId="24955"/>
    <cellStyle name="Output 7 2 3 2 3 4 2" xfId="34635"/>
    <cellStyle name="Output 7 2 3 2 3 5" xfId="27922"/>
    <cellStyle name="Output 7 2 3 2 4" xfId="22293"/>
    <cellStyle name="Output 7 2 3 2 4 2" xfId="31973"/>
    <cellStyle name="Output 7 2 3 2 5" xfId="21106"/>
    <cellStyle name="Output 7 2 3 2 5 2" xfId="30786"/>
    <cellStyle name="Output 7 2 3 2 6" xfId="21195"/>
    <cellStyle name="Output 7 2 3 2 6 2" xfId="30875"/>
    <cellStyle name="Output 7 2 3 2 7" xfId="25843"/>
    <cellStyle name="Output 7 2 3 3" xfId="16553"/>
    <cellStyle name="Output 7 2 3 3 2" xfId="17028"/>
    <cellStyle name="Output 7 2 3 3 2 2" xfId="22581"/>
    <cellStyle name="Output 7 2 3 3 2 2 2" xfId="32261"/>
    <cellStyle name="Output 7 2 3 3 2 3" xfId="18851"/>
    <cellStyle name="Output 7 2 3 3 2 3 2" xfId="28531"/>
    <cellStyle name="Output 7 2 3 3 2 4" xfId="20875"/>
    <cellStyle name="Output 7 2 3 3 2 4 2" xfId="30555"/>
    <cellStyle name="Output 7 2 3 3 2 5" xfId="26563"/>
    <cellStyle name="Output 7 2 3 3 2 6" xfId="25892"/>
    <cellStyle name="Output 7 2 3 3 3" xfId="18002"/>
    <cellStyle name="Output 7 2 3 3 3 2" xfId="23562"/>
    <cellStyle name="Output 7 2 3 3 3 2 2" xfId="33242"/>
    <cellStyle name="Output 7 2 3 3 3 3" xfId="18905"/>
    <cellStyle name="Output 7 2 3 3 3 3 2" xfId="28585"/>
    <cellStyle name="Output 7 2 3 3 3 4" xfId="20727"/>
    <cellStyle name="Output 7 2 3 3 3 4 2" xfId="30407"/>
    <cellStyle name="Output 7 2 3 3 3 5" xfId="27686"/>
    <cellStyle name="Output 7 2 3 3 4" xfId="22057"/>
    <cellStyle name="Output 7 2 3 3 4 2" xfId="31737"/>
    <cellStyle name="Output 7 2 3 3 5" xfId="24354"/>
    <cellStyle name="Output 7 2 3 3 5 2" xfId="34034"/>
    <cellStyle name="Output 7 2 3 3 6" xfId="20930"/>
    <cellStyle name="Output 7 2 3 3 6 2" xfId="30610"/>
    <cellStyle name="Output 7 2 3 3 7" xfId="25639"/>
    <cellStyle name="Output 7 2 3 4" xfId="17038"/>
    <cellStyle name="Output 7 2 3 4 2" xfId="22591"/>
    <cellStyle name="Output 7 2 3 4 2 2" xfId="32271"/>
    <cellStyle name="Output 7 2 3 4 3" xfId="20405"/>
    <cellStyle name="Output 7 2 3 4 3 2" xfId="30085"/>
    <cellStyle name="Output 7 2 3 4 4" xfId="21374"/>
    <cellStyle name="Output 7 2 3 4 4 2" xfId="31054"/>
    <cellStyle name="Output 7 2 3 4 5" xfId="26573"/>
    <cellStyle name="Output 7 2 3 4 6" xfId="25189"/>
    <cellStyle name="Output 7 2 3 5" xfId="17732"/>
    <cellStyle name="Output 7 2 3 5 2" xfId="23292"/>
    <cellStyle name="Output 7 2 3 5 2 2" xfId="32972"/>
    <cellStyle name="Output 7 2 3 5 3" xfId="19626"/>
    <cellStyle name="Output 7 2 3 5 3 2" xfId="29306"/>
    <cellStyle name="Output 7 2 3 5 4" xfId="19194"/>
    <cellStyle name="Output 7 2 3 5 4 2" xfId="28874"/>
    <cellStyle name="Output 7 2 3 5 5" xfId="27416"/>
    <cellStyle name="Output 7 2 3 6" xfId="21783"/>
    <cellStyle name="Output 7 2 3 6 2" xfId="31463"/>
    <cellStyle name="Output 7 2 3 7" xfId="24275"/>
    <cellStyle name="Output 7 2 3 7 2" xfId="33955"/>
    <cellStyle name="Output 7 2 3 8" xfId="24300"/>
    <cellStyle name="Output 7 2 3 8 2" xfId="33980"/>
    <cellStyle name="Output 7 2 3 9" xfId="25686"/>
    <cellStyle name="Output 7 2 4" xfId="16106"/>
    <cellStyle name="Output 7 2 4 2" xfId="16652"/>
    <cellStyle name="Output 7 2 4 2 2" xfId="17454"/>
    <cellStyle name="Output 7 2 4 2 2 2" xfId="23014"/>
    <cellStyle name="Output 7 2 4 2 2 2 2" xfId="32694"/>
    <cellStyle name="Output 7 2 4 2 2 3" xfId="20968"/>
    <cellStyle name="Output 7 2 4 2 2 3 2" xfId="30648"/>
    <cellStyle name="Output 7 2 4 2 2 4" xfId="24886"/>
    <cellStyle name="Output 7 2 4 2 2 4 2" xfId="34566"/>
    <cellStyle name="Output 7 2 4 2 2 5" xfId="26936"/>
    <cellStyle name="Output 7 2 4 2 2 6" xfId="25774"/>
    <cellStyle name="Output 7 2 4 2 3" xfId="18135"/>
    <cellStyle name="Output 7 2 4 2 3 2" xfId="23695"/>
    <cellStyle name="Output 7 2 4 2 3 2 2" xfId="33375"/>
    <cellStyle name="Output 7 2 4 2 3 3" xfId="24436"/>
    <cellStyle name="Output 7 2 4 2 3 3 2" xfId="34116"/>
    <cellStyle name="Output 7 2 4 2 3 4" xfId="24824"/>
    <cellStyle name="Output 7 2 4 2 3 4 2" xfId="34504"/>
    <cellStyle name="Output 7 2 4 2 3 5" xfId="27819"/>
    <cellStyle name="Output 7 2 4 2 4" xfId="22190"/>
    <cellStyle name="Output 7 2 4 2 4 2" xfId="31870"/>
    <cellStyle name="Output 7 2 4 2 5" xfId="21602"/>
    <cellStyle name="Output 7 2 4 2 5 2" xfId="31282"/>
    <cellStyle name="Output 7 2 4 2 6" xfId="20511"/>
    <cellStyle name="Output 7 2 4 2 6 2" xfId="30191"/>
    <cellStyle name="Output 7 2 4 2 7" xfId="26177"/>
    <cellStyle name="Output 7 2 4 3" xfId="16450"/>
    <cellStyle name="Output 7 2 4 3 2" xfId="16853"/>
    <cellStyle name="Output 7 2 4 3 2 2" xfId="22406"/>
    <cellStyle name="Output 7 2 4 3 2 2 2" xfId="32086"/>
    <cellStyle name="Output 7 2 4 3 2 3" xfId="18583"/>
    <cellStyle name="Output 7 2 4 3 2 3 2" xfId="28263"/>
    <cellStyle name="Output 7 2 4 3 2 4" xfId="20092"/>
    <cellStyle name="Output 7 2 4 3 2 4 2" xfId="29772"/>
    <cellStyle name="Output 7 2 4 3 2 5" xfId="26388"/>
    <cellStyle name="Output 7 2 4 3 2 6" xfId="25977"/>
    <cellStyle name="Output 7 2 4 3 3" xfId="17899"/>
    <cellStyle name="Output 7 2 4 3 3 2" xfId="23459"/>
    <cellStyle name="Output 7 2 4 3 3 2 2" xfId="33139"/>
    <cellStyle name="Output 7 2 4 3 3 3" xfId="20314"/>
    <cellStyle name="Output 7 2 4 3 3 3 2" xfId="29994"/>
    <cellStyle name="Output 7 2 4 3 3 4" xfId="20182"/>
    <cellStyle name="Output 7 2 4 3 3 4 2" xfId="29862"/>
    <cellStyle name="Output 7 2 4 3 3 5" xfId="27583"/>
    <cellStyle name="Output 7 2 4 3 4" xfId="21954"/>
    <cellStyle name="Output 7 2 4 3 4 2" xfId="31634"/>
    <cellStyle name="Output 7 2 4 3 5" xfId="18898"/>
    <cellStyle name="Output 7 2 4 3 5 2" xfId="28578"/>
    <cellStyle name="Output 7 2 4 3 6" xfId="19700"/>
    <cellStyle name="Output 7 2 4 3 6 2" xfId="29380"/>
    <cellStyle name="Output 7 2 4 3 7" xfId="25551"/>
    <cellStyle name="Output 7 2 4 4" xfId="17075"/>
    <cellStyle name="Output 7 2 4 4 2" xfId="22628"/>
    <cellStyle name="Output 7 2 4 4 2 2" xfId="32308"/>
    <cellStyle name="Output 7 2 4 4 3" xfId="18593"/>
    <cellStyle name="Output 7 2 4 4 3 2" xfId="28273"/>
    <cellStyle name="Output 7 2 4 4 4" xfId="19532"/>
    <cellStyle name="Output 7 2 4 4 4 2" xfId="29212"/>
    <cellStyle name="Output 7 2 4 4 5" xfId="26605"/>
    <cellStyle name="Output 7 2 4 4 6" xfId="25972"/>
    <cellStyle name="Output 7 2 4 5" xfId="17157"/>
    <cellStyle name="Output 7 2 4 5 2" xfId="22710"/>
    <cellStyle name="Output 7 2 4 5 2 2" xfId="32390"/>
    <cellStyle name="Output 7 2 4 5 3" xfId="21629"/>
    <cellStyle name="Output 7 2 4 5 3 2" xfId="31309"/>
    <cellStyle name="Output 7 2 4 5 4" xfId="19582"/>
    <cellStyle name="Output 7 2 4 5 4 2" xfId="29262"/>
    <cellStyle name="Output 7 2 4 5 5" xfId="27179"/>
    <cellStyle name="Output 7 2 4 6" xfId="21675"/>
    <cellStyle name="Output 7 2 4 6 2" xfId="31355"/>
    <cellStyle name="Output 7 2 4 7" xfId="19776"/>
    <cellStyle name="Output 7 2 4 7 2" xfId="29456"/>
    <cellStyle name="Output 7 2 4 8" xfId="20820"/>
    <cellStyle name="Output 7 2 4 8 2" xfId="30500"/>
    <cellStyle name="Output 7 2 4 9" xfId="25877"/>
    <cellStyle name="Output 7 2 5" xfId="16073"/>
    <cellStyle name="Output 7 2 5 2" xfId="17421"/>
    <cellStyle name="Output 7 2 5 2 2" xfId="22981"/>
    <cellStyle name="Output 7 2 5 2 2 2" xfId="32661"/>
    <cellStyle name="Output 7 2 5 2 3" xfId="19525"/>
    <cellStyle name="Output 7 2 5 2 3 2" xfId="29205"/>
    <cellStyle name="Output 7 2 5 2 4" xfId="21356"/>
    <cellStyle name="Output 7 2 5 2 4 2" xfId="31036"/>
    <cellStyle name="Output 7 2 5 2 5" xfId="26903"/>
    <cellStyle name="Output 7 2 5 2 6" xfId="25230"/>
    <cellStyle name="Output 7 2 5 3" xfId="18102"/>
    <cellStyle name="Output 7 2 5 3 2" xfId="23662"/>
    <cellStyle name="Output 7 2 5 3 2 2" xfId="33342"/>
    <cellStyle name="Output 7 2 5 3 3" xfId="24049"/>
    <cellStyle name="Output 7 2 5 3 3 2" xfId="33729"/>
    <cellStyle name="Output 7 2 5 3 4" xfId="19619"/>
    <cellStyle name="Output 7 2 5 3 4 2" xfId="29299"/>
    <cellStyle name="Output 7 2 5 3 5" xfId="27786"/>
    <cellStyle name="Output 7 2 5 4" xfId="22157"/>
    <cellStyle name="Output 7 2 5 4 2" xfId="31837"/>
    <cellStyle name="Output 7 2 5 5" xfId="21051"/>
    <cellStyle name="Output 7 2 5 5 2" xfId="30731"/>
    <cellStyle name="Output 7 2 5 6" xfId="24688"/>
    <cellStyle name="Output 7 2 5 6 2" xfId="34368"/>
    <cellStyle name="Output 7 2 5 7" xfId="25920"/>
    <cellStyle name="Output 7 2 6" xfId="16417"/>
    <cellStyle name="Output 7 2 6 2" xfId="17027"/>
    <cellStyle name="Output 7 2 6 2 2" xfId="22580"/>
    <cellStyle name="Output 7 2 6 2 2 2" xfId="32260"/>
    <cellStyle name="Output 7 2 6 2 3" xfId="19298"/>
    <cellStyle name="Output 7 2 6 2 3 2" xfId="28978"/>
    <cellStyle name="Output 7 2 6 2 4" xfId="18996"/>
    <cellStyle name="Output 7 2 6 2 4 2" xfId="28676"/>
    <cellStyle name="Output 7 2 6 2 5" xfId="26562"/>
    <cellStyle name="Output 7 2 6 2 6" xfId="26283"/>
    <cellStyle name="Output 7 2 6 3" xfId="17866"/>
    <cellStyle name="Output 7 2 6 3 2" xfId="23426"/>
    <cellStyle name="Output 7 2 6 3 2 2" xfId="33106"/>
    <cellStyle name="Output 7 2 6 3 3" xfId="19279"/>
    <cellStyle name="Output 7 2 6 3 3 2" xfId="28959"/>
    <cellStyle name="Output 7 2 6 3 4" xfId="19698"/>
    <cellStyle name="Output 7 2 6 3 4 2" xfId="29378"/>
    <cellStyle name="Output 7 2 6 3 5" xfId="27550"/>
    <cellStyle name="Output 7 2 6 4" xfId="21921"/>
    <cellStyle name="Output 7 2 6 4 2" xfId="31601"/>
    <cellStyle name="Output 7 2 6 5" xfId="20592"/>
    <cellStyle name="Output 7 2 6 5 2" xfId="30272"/>
    <cellStyle name="Output 7 2 6 6" xfId="21310"/>
    <cellStyle name="Output 7 2 6 6 2" xfId="30990"/>
    <cellStyle name="Output 7 2 6 7" xfId="25811"/>
    <cellStyle name="Output 7 2 7" xfId="17164"/>
    <cellStyle name="Output 7 2 7 2" xfId="22717"/>
    <cellStyle name="Output 7 2 7 2 2" xfId="32397"/>
    <cellStyle name="Output 7 2 7 3" xfId="21142"/>
    <cellStyle name="Output 7 2 7 3 2" xfId="30822"/>
    <cellStyle name="Output 7 2 7 4" xfId="20288"/>
    <cellStyle name="Output 7 2 7 4 2" xfId="29968"/>
    <cellStyle name="Output 7 2 7 5" xfId="26685"/>
    <cellStyle name="Output 7 2 7 6" xfId="27156"/>
    <cellStyle name="Output 7 2 8" xfId="17060"/>
    <cellStyle name="Output 7 2 8 2" xfId="22613"/>
    <cellStyle name="Output 7 2 8 2 2" xfId="32293"/>
    <cellStyle name="Output 7 2 8 3" xfId="19101"/>
    <cellStyle name="Output 7 2 8 3 2" xfId="28781"/>
    <cellStyle name="Output 7 2 8 4" xfId="19663"/>
    <cellStyle name="Output 7 2 8 4 2" xfId="29343"/>
    <cellStyle name="Output 7 2 8 5" xfId="25939"/>
    <cellStyle name="Output 7 2 9" xfId="21642"/>
    <cellStyle name="Output 7 2 9 2" xfId="31322"/>
    <cellStyle name="Output 7 3" xfId="15988"/>
    <cellStyle name="Output 7 3 10" xfId="26086"/>
    <cellStyle name="Output 7 3 2" xfId="16260"/>
    <cellStyle name="Output 7 3 2 2" xfId="16731"/>
    <cellStyle name="Output 7 3 2 2 2" xfId="17601"/>
    <cellStyle name="Output 7 3 2 2 2 2" xfId="23161"/>
    <cellStyle name="Output 7 3 2 2 2 2 2" xfId="32841"/>
    <cellStyle name="Output 7 3 2 2 2 3" xfId="24520"/>
    <cellStyle name="Output 7 3 2 2 2 3 2" xfId="34200"/>
    <cellStyle name="Output 7 3 2 2 2 4" xfId="20179"/>
    <cellStyle name="Output 7 3 2 2 2 4 2" xfId="29859"/>
    <cellStyle name="Output 7 3 2 2 2 5" xfId="27083"/>
    <cellStyle name="Output 7 3 2 2 2 6" xfId="27285"/>
    <cellStyle name="Output 7 3 2 2 3" xfId="18282"/>
    <cellStyle name="Output 7 3 2 2 3 2" xfId="23842"/>
    <cellStyle name="Output 7 3 2 2 3 2 2" xfId="33522"/>
    <cellStyle name="Output 7 3 2 2 3 3" xfId="24457"/>
    <cellStyle name="Output 7 3 2 2 3 3 2" xfId="34137"/>
    <cellStyle name="Output 7 3 2 2 3 4" xfId="24767"/>
    <cellStyle name="Output 7 3 2 2 3 4 2" xfId="34447"/>
    <cellStyle name="Output 7 3 2 2 3 5" xfId="27966"/>
    <cellStyle name="Output 7 3 2 2 4" xfId="22337"/>
    <cellStyle name="Output 7 3 2 2 4 2" xfId="32017"/>
    <cellStyle name="Output 7 3 2 2 5" xfId="20818"/>
    <cellStyle name="Output 7 3 2 2 5 2" xfId="30498"/>
    <cellStyle name="Output 7 3 2 2 6" xfId="20426"/>
    <cellStyle name="Output 7 3 2 2 6 2" xfId="30106"/>
    <cellStyle name="Output 7 3 2 2 7" xfId="26026"/>
    <cellStyle name="Output 7 3 2 3" xfId="16597"/>
    <cellStyle name="Output 7 3 2 3 2" xfId="17365"/>
    <cellStyle name="Output 7 3 2 3 2 2" xfId="22925"/>
    <cellStyle name="Output 7 3 2 3 2 2 2" xfId="32605"/>
    <cellStyle name="Output 7 3 2 3 2 3" xfId="19809"/>
    <cellStyle name="Output 7 3 2 3 2 3 2" xfId="29489"/>
    <cellStyle name="Output 7 3 2 3 2 4" xfId="21014"/>
    <cellStyle name="Output 7 3 2 3 2 4 2" xfId="30694"/>
    <cellStyle name="Output 7 3 2 3 2 5" xfId="26847"/>
    <cellStyle name="Output 7 3 2 3 2 6" xfId="25146"/>
    <cellStyle name="Output 7 3 2 3 3" xfId="18046"/>
    <cellStyle name="Output 7 3 2 3 3 2" xfId="23606"/>
    <cellStyle name="Output 7 3 2 3 3 2 2" xfId="33286"/>
    <cellStyle name="Output 7 3 2 3 3 3" xfId="20147"/>
    <cellStyle name="Output 7 3 2 3 3 3 2" xfId="29827"/>
    <cellStyle name="Output 7 3 2 3 3 4" xfId="24532"/>
    <cellStyle name="Output 7 3 2 3 3 4 2" xfId="34212"/>
    <cellStyle name="Output 7 3 2 3 3 5" xfId="27730"/>
    <cellStyle name="Output 7 3 2 3 4" xfId="22101"/>
    <cellStyle name="Output 7 3 2 3 4 2" xfId="31781"/>
    <cellStyle name="Output 7 3 2 3 5" xfId="18595"/>
    <cellStyle name="Output 7 3 2 3 5 2" xfId="28275"/>
    <cellStyle name="Output 7 3 2 3 6" xfId="24833"/>
    <cellStyle name="Output 7 3 2 3 6 2" xfId="34513"/>
    <cellStyle name="Output 7 3 2 3 7" xfId="25975"/>
    <cellStyle name="Output 7 3 2 4" xfId="17322"/>
    <cellStyle name="Output 7 3 2 4 2" xfId="22882"/>
    <cellStyle name="Output 7 3 2 4 2 2" xfId="32562"/>
    <cellStyle name="Output 7 3 2 4 3" xfId="21306"/>
    <cellStyle name="Output 7 3 2 4 3 2" xfId="30986"/>
    <cellStyle name="Output 7 3 2 4 4" xfId="19708"/>
    <cellStyle name="Output 7 3 2 4 4 2" xfId="29388"/>
    <cellStyle name="Output 7 3 2 4 5" xfId="26806"/>
    <cellStyle name="Output 7 3 2 4 6" xfId="26314"/>
    <cellStyle name="Output 7 3 2 5" xfId="17776"/>
    <cellStyle name="Output 7 3 2 5 2" xfId="23336"/>
    <cellStyle name="Output 7 3 2 5 2 2" xfId="33016"/>
    <cellStyle name="Output 7 3 2 5 3" xfId="18347"/>
    <cellStyle name="Output 7 3 2 5 3 2" xfId="28027"/>
    <cellStyle name="Output 7 3 2 5 4" xfId="21321"/>
    <cellStyle name="Output 7 3 2 5 4 2" xfId="31001"/>
    <cellStyle name="Output 7 3 2 5 5" xfId="27460"/>
    <cellStyle name="Output 7 3 2 6" xfId="21831"/>
    <cellStyle name="Output 7 3 2 6 2" xfId="31511"/>
    <cellStyle name="Output 7 3 2 7" xfId="19192"/>
    <cellStyle name="Output 7 3 2 7 2" xfId="28872"/>
    <cellStyle name="Output 7 3 2 8" xfId="21509"/>
    <cellStyle name="Output 7 3 2 8 2" xfId="31189"/>
    <cellStyle name="Output 7 3 2 9" xfId="25880"/>
    <cellStyle name="Output 7 3 3" xfId="16148"/>
    <cellStyle name="Output 7 3 3 2" xfId="17489"/>
    <cellStyle name="Output 7 3 3 2 2" xfId="23049"/>
    <cellStyle name="Output 7 3 3 2 2 2" xfId="32729"/>
    <cellStyle name="Output 7 3 3 2 3" xfId="24423"/>
    <cellStyle name="Output 7 3 3 2 3 2" xfId="34103"/>
    <cellStyle name="Output 7 3 3 2 4" xfId="19960"/>
    <cellStyle name="Output 7 3 3 2 4 2" xfId="29640"/>
    <cellStyle name="Output 7 3 3 2 5" xfId="26971"/>
    <cellStyle name="Output 7 3 3 2 6" xfId="25729"/>
    <cellStyle name="Output 7 3 3 3" xfId="18170"/>
    <cellStyle name="Output 7 3 3 3 2" xfId="23730"/>
    <cellStyle name="Output 7 3 3 3 2 2" xfId="33410"/>
    <cellStyle name="Output 7 3 3 3 3" xfId="24393"/>
    <cellStyle name="Output 7 3 3 3 3 2" xfId="34073"/>
    <cellStyle name="Output 7 3 3 3 4" xfId="24704"/>
    <cellStyle name="Output 7 3 3 3 4 2" xfId="34384"/>
    <cellStyle name="Output 7 3 3 3 5" xfId="27854"/>
    <cellStyle name="Output 7 3 3 4" xfId="22225"/>
    <cellStyle name="Output 7 3 3 4 2" xfId="31905"/>
    <cellStyle name="Output 7 3 3 5" xfId="21391"/>
    <cellStyle name="Output 7 3 3 5 2" xfId="31071"/>
    <cellStyle name="Output 7 3 3 6" xfId="18979"/>
    <cellStyle name="Output 7 3 3 6 2" xfId="28659"/>
    <cellStyle name="Output 7 3 3 7" xfId="25706"/>
    <cellStyle name="Output 7 3 4" xfId="16485"/>
    <cellStyle name="Output 7 3 4 2" xfId="16891"/>
    <cellStyle name="Output 7 3 4 2 2" xfId="22444"/>
    <cellStyle name="Output 7 3 4 2 2 2" xfId="32124"/>
    <cellStyle name="Output 7 3 4 2 3" xfId="18787"/>
    <cellStyle name="Output 7 3 4 2 3 2" xfId="28467"/>
    <cellStyle name="Output 7 3 4 2 4" xfId="19897"/>
    <cellStyle name="Output 7 3 4 2 4 2" xfId="29577"/>
    <cellStyle name="Output 7 3 4 2 5" xfId="26426"/>
    <cellStyle name="Output 7 3 4 2 6" xfId="25328"/>
    <cellStyle name="Output 7 3 4 3" xfId="17934"/>
    <cellStyle name="Output 7 3 4 3 2" xfId="23494"/>
    <cellStyle name="Output 7 3 4 3 2 2" xfId="33174"/>
    <cellStyle name="Output 7 3 4 3 3" xfId="21454"/>
    <cellStyle name="Output 7 3 4 3 3 2" xfId="31134"/>
    <cellStyle name="Output 7 3 4 3 4" xfId="24728"/>
    <cellStyle name="Output 7 3 4 3 4 2" xfId="34408"/>
    <cellStyle name="Output 7 3 4 3 5" xfId="27618"/>
    <cellStyle name="Output 7 3 4 4" xfId="21989"/>
    <cellStyle name="Output 7 3 4 4 2" xfId="31669"/>
    <cellStyle name="Output 7 3 4 5" xfId="20606"/>
    <cellStyle name="Output 7 3 4 5 2" xfId="30286"/>
    <cellStyle name="Output 7 3 4 6" xfId="20130"/>
    <cellStyle name="Output 7 3 4 6 2" xfId="29810"/>
    <cellStyle name="Output 7 3 4 7" xfId="26013"/>
    <cellStyle name="Output 7 3 5" xfId="17216"/>
    <cellStyle name="Output 7 3 5 2" xfId="22769"/>
    <cellStyle name="Output 7 3 5 2 2" xfId="32449"/>
    <cellStyle name="Output 7 3 5 3" xfId="20171"/>
    <cellStyle name="Output 7 3 5 3 2" xfId="29851"/>
    <cellStyle name="Output 7 3 5 4" xfId="20771"/>
    <cellStyle name="Output 7 3 5 4 2" xfId="30451"/>
    <cellStyle name="Output 7 3 5 5" xfId="26730"/>
    <cellStyle name="Output 7 3 5 6" xfId="26325"/>
    <cellStyle name="Output 7 3 6" xfId="17664"/>
    <cellStyle name="Output 7 3 6 2" xfId="23224"/>
    <cellStyle name="Output 7 3 6 2 2" xfId="32904"/>
    <cellStyle name="Output 7 3 6 3" xfId="24477"/>
    <cellStyle name="Output 7 3 6 3 2" xfId="34157"/>
    <cellStyle name="Output 7 3 6 4" xfId="20517"/>
    <cellStyle name="Output 7 3 6 4 2" xfId="30197"/>
    <cellStyle name="Output 7 3 6 5" xfId="27348"/>
    <cellStyle name="Output 7 3 7" xfId="21715"/>
    <cellStyle name="Output 7 3 7 2" xfId="31395"/>
    <cellStyle name="Output 7 3 8" xfId="20733"/>
    <cellStyle name="Output 7 3 8 2" xfId="30413"/>
    <cellStyle name="Output 7 3 9" xfId="20846"/>
    <cellStyle name="Output 7 3 9 2" xfId="30526"/>
    <cellStyle name="Output 7 4" xfId="16183"/>
    <cellStyle name="Output 7 4 2" xfId="16689"/>
    <cellStyle name="Output 7 4 2 2" xfId="17524"/>
    <cellStyle name="Output 7 4 2 2 2" xfId="23084"/>
    <cellStyle name="Output 7 4 2 2 2 2" xfId="32764"/>
    <cellStyle name="Output 7 4 2 2 3" xfId="19162"/>
    <cellStyle name="Output 7 4 2 2 3 2" xfId="28842"/>
    <cellStyle name="Output 7 4 2 2 4" xfId="18847"/>
    <cellStyle name="Output 7 4 2 2 4 2" xfId="28527"/>
    <cellStyle name="Output 7 4 2 2 5" xfId="27006"/>
    <cellStyle name="Output 7 4 2 2 6" xfId="25043"/>
    <cellStyle name="Output 7 4 2 3" xfId="18205"/>
    <cellStyle name="Output 7 4 2 3 2" xfId="23765"/>
    <cellStyle name="Output 7 4 2 3 2 2" xfId="33445"/>
    <cellStyle name="Output 7 4 2 3 3" xfId="24228"/>
    <cellStyle name="Output 7 4 2 3 3 2" xfId="33908"/>
    <cellStyle name="Output 7 4 2 3 4" xfId="24970"/>
    <cellStyle name="Output 7 4 2 3 4 2" xfId="34650"/>
    <cellStyle name="Output 7 4 2 3 5" xfId="27889"/>
    <cellStyle name="Output 7 4 2 4" xfId="22260"/>
    <cellStyle name="Output 7 4 2 4 2" xfId="31940"/>
    <cellStyle name="Output 7 4 2 5" xfId="21442"/>
    <cellStyle name="Output 7 4 2 5 2" xfId="31122"/>
    <cellStyle name="Output 7 4 2 6" xfId="24845"/>
    <cellStyle name="Output 7 4 2 6 2" xfId="34525"/>
    <cellStyle name="Output 7 4 2 7" xfId="26249"/>
    <cellStyle name="Output 7 4 3" xfId="16520"/>
    <cellStyle name="Output 7 4 3 2" xfId="16938"/>
    <cellStyle name="Output 7 4 3 2 2" xfId="22491"/>
    <cellStyle name="Output 7 4 3 2 2 2" xfId="32171"/>
    <cellStyle name="Output 7 4 3 2 3" xfId="20125"/>
    <cellStyle name="Output 7 4 3 2 3 2" xfId="29805"/>
    <cellStyle name="Output 7 4 3 2 4" xfId="19914"/>
    <cellStyle name="Output 7 4 3 2 4 2" xfId="29594"/>
    <cellStyle name="Output 7 4 3 2 5" xfId="26473"/>
    <cellStyle name="Output 7 4 3 2 6" xfId="25350"/>
    <cellStyle name="Output 7 4 3 3" xfId="17969"/>
    <cellStyle name="Output 7 4 3 3 2" xfId="23529"/>
    <cellStyle name="Output 7 4 3 3 2 2" xfId="33209"/>
    <cellStyle name="Output 7 4 3 3 3" xfId="19309"/>
    <cellStyle name="Output 7 4 3 3 3 2" xfId="28989"/>
    <cellStyle name="Output 7 4 3 3 4" xfId="21542"/>
    <cellStyle name="Output 7 4 3 3 4 2" xfId="31222"/>
    <cellStyle name="Output 7 4 3 3 5" xfId="27653"/>
    <cellStyle name="Output 7 4 3 4" xfId="22024"/>
    <cellStyle name="Output 7 4 3 4 2" xfId="31704"/>
    <cellStyle name="Output 7 4 3 5" xfId="19364"/>
    <cellStyle name="Output 7 4 3 5 2" xfId="29044"/>
    <cellStyle name="Output 7 4 3 6" xfId="21082"/>
    <cellStyle name="Output 7 4 3 6 2" xfId="30762"/>
    <cellStyle name="Output 7 4 3 7" xfId="26138"/>
    <cellStyle name="Output 7 4 4" xfId="17108"/>
    <cellStyle name="Output 7 4 4 2" xfId="22661"/>
    <cellStyle name="Output 7 4 4 2 2" xfId="32341"/>
    <cellStyle name="Output 7 4 4 3" xfId="18392"/>
    <cellStyle name="Output 7 4 4 3 2" xfId="28072"/>
    <cellStyle name="Output 7 4 4 4" xfId="19018"/>
    <cellStyle name="Output 7 4 4 4 2" xfId="28698"/>
    <cellStyle name="Output 7 4 4 5" xfId="26634"/>
    <cellStyle name="Output 7 4 4 6" xfId="26222"/>
    <cellStyle name="Output 7 4 5" xfId="17699"/>
    <cellStyle name="Output 7 4 5 2" xfId="23259"/>
    <cellStyle name="Output 7 4 5 2 2" xfId="32939"/>
    <cellStyle name="Output 7 4 5 3" xfId="24217"/>
    <cellStyle name="Output 7 4 5 3 2" xfId="33897"/>
    <cellStyle name="Output 7 4 5 4" xfId="19860"/>
    <cellStyle name="Output 7 4 5 4 2" xfId="29540"/>
    <cellStyle name="Output 7 4 5 5" xfId="27383"/>
    <cellStyle name="Output 7 4 6" xfId="21750"/>
    <cellStyle name="Output 7 4 6 2" xfId="31430"/>
    <cellStyle name="Output 7 4 7" xfId="19037"/>
    <cellStyle name="Output 7 4 7 2" xfId="28717"/>
    <cellStyle name="Output 7 4 8" xfId="19483"/>
    <cellStyle name="Output 7 4 8 2" xfId="29163"/>
    <cellStyle name="Output 7 4 9" xfId="26006"/>
    <cellStyle name="Output 7 5" xfId="16383"/>
    <cellStyle name="Output 7 5 2" xfId="17019"/>
    <cellStyle name="Output 7 5 2 2" xfId="22572"/>
    <cellStyle name="Output 7 5 2 2 2" xfId="32252"/>
    <cellStyle name="Output 7 5 2 3" xfId="20324"/>
    <cellStyle name="Output 7 5 2 3 2" xfId="30004"/>
    <cellStyle name="Output 7 5 2 4" xfId="20756"/>
    <cellStyle name="Output 7 5 2 4 2" xfId="30436"/>
    <cellStyle name="Output 7 5 2 5" xfId="26554"/>
    <cellStyle name="Output 7 5 2 6" xfId="25959"/>
    <cellStyle name="Output 7 5 3" xfId="17832"/>
    <cellStyle name="Output 7 5 3 2" xfId="23392"/>
    <cellStyle name="Output 7 5 3 2 2" xfId="33072"/>
    <cellStyle name="Output 7 5 3 3" xfId="20391"/>
    <cellStyle name="Output 7 5 3 3 2" xfId="30071"/>
    <cellStyle name="Output 7 5 3 4" xfId="24805"/>
    <cellStyle name="Output 7 5 3 4 2" xfId="34485"/>
    <cellStyle name="Output 7 5 3 5" xfId="27516"/>
    <cellStyle name="Output 7 5 4" xfId="21887"/>
    <cellStyle name="Output 7 5 4 2" xfId="31567"/>
    <cellStyle name="Output 7 5 5" xfId="19641"/>
    <cellStyle name="Output 7 5 5 2" xfId="29321"/>
    <cellStyle name="Output 7 5 6" xfId="20576"/>
    <cellStyle name="Output 7 5 6 2" xfId="30256"/>
    <cellStyle name="Output 7 5 7" xfId="25828"/>
    <cellStyle name="Output 7 6" xfId="24318"/>
    <cellStyle name="Output 7 6 2" xfId="33998"/>
    <cellStyle name="Percent 10" xfId="4305"/>
    <cellStyle name="Percent 10 2" xfId="10102"/>
    <cellStyle name="Percent 11" xfId="4312"/>
    <cellStyle name="Percent 11 2" xfId="12032"/>
    <cellStyle name="Percent 12" xfId="6242"/>
    <cellStyle name="Percent 12 2" xfId="13962"/>
    <cellStyle name="Percent 13" xfId="8172"/>
    <cellStyle name="Percent 14" xfId="16024"/>
    <cellStyle name="Percent 15" xfId="34737"/>
    <cellStyle name="Percent 2" xfId="139"/>
    <cellStyle name="Percent 2 2" xfId="171"/>
    <cellStyle name="Percent 2 3" xfId="15932"/>
    <cellStyle name="Percent 2 3 2" xfId="16312"/>
    <cellStyle name="Percent 2 3 3" xfId="16343"/>
    <cellStyle name="Percent 2 3 3 2" xfId="16338"/>
    <cellStyle name="Percent 2 3 4" xfId="16795"/>
    <cellStyle name="Percent 2 3 4 2" xfId="16815"/>
    <cellStyle name="Percent 2 4" xfId="34738"/>
    <cellStyle name="Percent 3" xfId="172"/>
    <cellStyle name="Percent 3 2" xfId="238"/>
    <cellStyle name="Percent 4" xfId="173"/>
    <cellStyle name="Percent 5" xfId="219"/>
    <cellStyle name="Percent 6" xfId="304"/>
    <cellStyle name="Percent 7" xfId="798"/>
    <cellStyle name="Percent 8" xfId="849"/>
    <cellStyle name="Percent 9" xfId="138"/>
    <cellStyle name="Title" xfId="1" builtinId="15" customBuiltin="1"/>
    <cellStyle name="Title 2" xfId="141"/>
    <cellStyle name="Title 3" xfId="220"/>
    <cellStyle name="Title 4" xfId="305"/>
    <cellStyle name="Title 5" xfId="799"/>
    <cellStyle name="Title 6" xfId="1314"/>
    <cellStyle name="Title 7" xfId="140"/>
    <cellStyle name="Total" xfId="17" builtinId="25" customBuiltin="1"/>
    <cellStyle name="Total 2" xfId="143"/>
    <cellStyle name="Total 2 2" xfId="15947"/>
    <cellStyle name="Total 2 2 10" xfId="19203"/>
    <cellStyle name="Total 2 2 10 2" xfId="28883"/>
    <cellStyle name="Total 2 2 11" xfId="24610"/>
    <cellStyle name="Total 2 2 11 2" xfId="34290"/>
    <cellStyle name="Total 2 2 12" xfId="25883"/>
    <cellStyle name="Total 2 2 2" xfId="16039"/>
    <cellStyle name="Total 2 2 2 10" xfId="26215"/>
    <cellStyle name="Total 2 2 2 2" xfId="16293"/>
    <cellStyle name="Total 2 2 2 2 2" xfId="16764"/>
    <cellStyle name="Total 2 2 2 2 2 2" xfId="17634"/>
    <cellStyle name="Total 2 2 2 2 2 2 2" xfId="23194"/>
    <cellStyle name="Total 2 2 2 2 2 2 2 2" xfId="32874"/>
    <cellStyle name="Total 2 2 2 2 2 2 3" xfId="18610"/>
    <cellStyle name="Total 2 2 2 2 2 2 3 2" xfId="28290"/>
    <cellStyle name="Total 2 2 2 2 2 2 4" xfId="19724"/>
    <cellStyle name="Total 2 2 2 2 2 2 4 2" xfId="29404"/>
    <cellStyle name="Total 2 2 2 2 2 2 5" xfId="27116"/>
    <cellStyle name="Total 2 2 2 2 2 2 6" xfId="27318"/>
    <cellStyle name="Total 2 2 2 2 2 3" xfId="18315"/>
    <cellStyle name="Total 2 2 2 2 2 3 2" xfId="23875"/>
    <cellStyle name="Total 2 2 2 2 2 3 2 2" xfId="33555"/>
    <cellStyle name="Total 2 2 2 2 2 3 3" xfId="24575"/>
    <cellStyle name="Total 2 2 2 2 2 3 3 2" xfId="34255"/>
    <cellStyle name="Total 2 2 2 2 2 3 4" xfId="24274"/>
    <cellStyle name="Total 2 2 2 2 2 3 4 2" xfId="33954"/>
    <cellStyle name="Total 2 2 2 2 2 3 5" xfId="27999"/>
    <cellStyle name="Total 2 2 2 2 2 4" xfId="22370"/>
    <cellStyle name="Total 2 2 2 2 2 4 2" xfId="32050"/>
    <cellStyle name="Total 2 2 2 2 2 5" xfId="21217"/>
    <cellStyle name="Total 2 2 2 2 2 5 2" xfId="30897"/>
    <cellStyle name="Total 2 2 2 2 2 6" xfId="24979"/>
    <cellStyle name="Total 2 2 2 2 2 6 2" xfId="34659"/>
    <cellStyle name="Total 2 2 2 2 2 7" xfId="26275"/>
    <cellStyle name="Total 2 2 2 2 3" xfId="16630"/>
    <cellStyle name="Total 2 2 2 2 3 2" xfId="17398"/>
    <cellStyle name="Total 2 2 2 2 3 2 2" xfId="22958"/>
    <cellStyle name="Total 2 2 2 2 3 2 2 2" xfId="32638"/>
    <cellStyle name="Total 2 2 2 2 3 2 3" xfId="20043"/>
    <cellStyle name="Total 2 2 2 2 3 2 3 2" xfId="29723"/>
    <cellStyle name="Total 2 2 2 2 3 2 4" xfId="20950"/>
    <cellStyle name="Total 2 2 2 2 3 2 4 2" xfId="30630"/>
    <cellStyle name="Total 2 2 2 2 3 2 5" xfId="26880"/>
    <cellStyle name="Total 2 2 2 2 3 2 6" xfId="25234"/>
    <cellStyle name="Total 2 2 2 2 3 3" xfId="18079"/>
    <cellStyle name="Total 2 2 2 2 3 3 2" xfId="23639"/>
    <cellStyle name="Total 2 2 2 2 3 3 2 2" xfId="33319"/>
    <cellStyle name="Total 2 2 2 2 3 3 3" xfId="21558"/>
    <cellStyle name="Total 2 2 2 2 3 3 3 2" xfId="31238"/>
    <cellStyle name="Total 2 2 2 2 3 3 4" xfId="18333"/>
    <cellStyle name="Total 2 2 2 2 3 3 4 2" xfId="28016"/>
    <cellStyle name="Total 2 2 2 2 3 3 5" xfId="27763"/>
    <cellStyle name="Total 2 2 2 2 3 4" xfId="22134"/>
    <cellStyle name="Total 2 2 2 2 3 4 2" xfId="31814"/>
    <cellStyle name="Total 2 2 2 2 3 5" xfId="21616"/>
    <cellStyle name="Total 2 2 2 2 3 5 2" xfId="31296"/>
    <cellStyle name="Total 2 2 2 2 3 6" xfId="20932"/>
    <cellStyle name="Total 2 2 2 2 3 6 2" xfId="30612"/>
    <cellStyle name="Total 2 2 2 2 3 7" xfId="25862"/>
    <cellStyle name="Total 2 2 2 2 4" xfId="16922"/>
    <cellStyle name="Total 2 2 2 2 4 2" xfId="22475"/>
    <cellStyle name="Total 2 2 2 2 4 2 2" xfId="32155"/>
    <cellStyle name="Total 2 2 2 2 4 3" xfId="18839"/>
    <cellStyle name="Total 2 2 2 2 4 3 2" xfId="28519"/>
    <cellStyle name="Total 2 2 2 2 4 4" xfId="21355"/>
    <cellStyle name="Total 2 2 2 2 4 4 2" xfId="31035"/>
    <cellStyle name="Total 2 2 2 2 4 5" xfId="26457"/>
    <cellStyle name="Total 2 2 2 2 4 6" xfId="25445"/>
    <cellStyle name="Total 2 2 2 2 5" xfId="17809"/>
    <cellStyle name="Total 2 2 2 2 5 2" xfId="23369"/>
    <cellStyle name="Total 2 2 2 2 5 2 2" xfId="33049"/>
    <cellStyle name="Total 2 2 2 2 5 3" xfId="24117"/>
    <cellStyle name="Total 2 2 2 2 5 3 2" xfId="33797"/>
    <cellStyle name="Total 2 2 2 2 5 4" xfId="19173"/>
    <cellStyle name="Total 2 2 2 2 5 4 2" xfId="28853"/>
    <cellStyle name="Total 2 2 2 2 5 5" xfId="27493"/>
    <cellStyle name="Total 2 2 2 2 6" xfId="21864"/>
    <cellStyle name="Total 2 2 2 2 6 2" xfId="31544"/>
    <cellStyle name="Total 2 2 2 2 7" xfId="18589"/>
    <cellStyle name="Total 2 2 2 2 7 2" xfId="28269"/>
    <cellStyle name="Total 2 2 2 2 8" xfId="21345"/>
    <cellStyle name="Total 2 2 2 2 8 2" xfId="31025"/>
    <cellStyle name="Total 2 2 2 2 9" xfId="25621"/>
    <cellStyle name="Total 2 2 2 3" xfId="16228"/>
    <cellStyle name="Total 2 2 2 3 2" xfId="17569"/>
    <cellStyle name="Total 2 2 2 3 2 2" xfId="23129"/>
    <cellStyle name="Total 2 2 2 3 2 2 2" xfId="32809"/>
    <cellStyle name="Total 2 2 2 3 2 3" xfId="24306"/>
    <cellStyle name="Total 2 2 2 3 2 3 2" xfId="33986"/>
    <cellStyle name="Total 2 2 2 3 2 4" xfId="18708"/>
    <cellStyle name="Total 2 2 2 3 2 4 2" xfId="28388"/>
    <cellStyle name="Total 2 2 2 3 2 5" xfId="27051"/>
    <cellStyle name="Total 2 2 2 3 2 6" xfId="27253"/>
    <cellStyle name="Total 2 2 2 3 3" xfId="18250"/>
    <cellStyle name="Total 2 2 2 3 3 2" xfId="23810"/>
    <cellStyle name="Total 2 2 2 3 3 2 2" xfId="33490"/>
    <cellStyle name="Total 2 2 2 3 3 3" xfId="24548"/>
    <cellStyle name="Total 2 2 2 3 3 3 2" xfId="34228"/>
    <cellStyle name="Total 2 2 2 3 3 4" xfId="25028"/>
    <cellStyle name="Total 2 2 2 3 3 4 2" xfId="34708"/>
    <cellStyle name="Total 2 2 2 3 3 5" xfId="27934"/>
    <cellStyle name="Total 2 2 2 3 4" xfId="22305"/>
    <cellStyle name="Total 2 2 2 3 4 2" xfId="31985"/>
    <cellStyle name="Total 2 2 2 3 5" xfId="20898"/>
    <cellStyle name="Total 2 2 2 3 5 2" xfId="30578"/>
    <cellStyle name="Total 2 2 2 3 6" xfId="21123"/>
    <cellStyle name="Total 2 2 2 3 6 2" xfId="30803"/>
    <cellStyle name="Total 2 2 2 3 7" xfId="25400"/>
    <cellStyle name="Total 2 2 2 4" xfId="16565"/>
    <cellStyle name="Total 2 2 2 4 2" xfId="17333"/>
    <cellStyle name="Total 2 2 2 4 2 2" xfId="22893"/>
    <cellStyle name="Total 2 2 2 4 2 2 2" xfId="32573"/>
    <cellStyle name="Total 2 2 2 4 2 3" xfId="20720"/>
    <cellStyle name="Total 2 2 2 4 2 3 2" xfId="30400"/>
    <cellStyle name="Total 2 2 2 4 2 4" xfId="19561"/>
    <cellStyle name="Total 2 2 2 4 2 4 2" xfId="29241"/>
    <cellStyle name="Total 2 2 2 4 2 5" xfId="26815"/>
    <cellStyle name="Total 2 2 2 4 2 6" xfId="25112"/>
    <cellStyle name="Total 2 2 2 4 3" xfId="18014"/>
    <cellStyle name="Total 2 2 2 4 3 2" xfId="23574"/>
    <cellStyle name="Total 2 2 2 4 3 2 2" xfId="33254"/>
    <cellStyle name="Total 2 2 2 4 3 3" xfId="21075"/>
    <cellStyle name="Total 2 2 2 4 3 3 2" xfId="30755"/>
    <cellStyle name="Total 2 2 2 4 3 4" xfId="18527"/>
    <cellStyle name="Total 2 2 2 4 3 4 2" xfId="28207"/>
    <cellStyle name="Total 2 2 2 4 3 5" xfId="27698"/>
    <cellStyle name="Total 2 2 2 4 4" xfId="22069"/>
    <cellStyle name="Total 2 2 2 4 4 2" xfId="31749"/>
    <cellStyle name="Total 2 2 2 4 5" xfId="20126"/>
    <cellStyle name="Total 2 2 2 4 5 2" xfId="29806"/>
    <cellStyle name="Total 2 2 2 4 6" xfId="24938"/>
    <cellStyle name="Total 2 2 2 4 6 2" xfId="34618"/>
    <cellStyle name="Total 2 2 2 4 7" xfId="25988"/>
    <cellStyle name="Total 2 2 2 5" xfId="17045"/>
    <cellStyle name="Total 2 2 2 5 2" xfId="22598"/>
    <cellStyle name="Total 2 2 2 5 2 2" xfId="32278"/>
    <cellStyle name="Total 2 2 2 5 3" xfId="18903"/>
    <cellStyle name="Total 2 2 2 5 3 2" xfId="28583"/>
    <cellStyle name="Total 2 2 2 5 4" xfId="20772"/>
    <cellStyle name="Total 2 2 2 5 4 2" xfId="30452"/>
    <cellStyle name="Total 2 2 2 5 5" xfId="26580"/>
    <cellStyle name="Total 2 2 2 5 6" xfId="25779"/>
    <cellStyle name="Total 2 2 2 6" xfId="17744"/>
    <cellStyle name="Total 2 2 2 6 2" xfId="23304"/>
    <cellStyle name="Total 2 2 2 6 2 2" xfId="32984"/>
    <cellStyle name="Total 2 2 2 6 3" xfId="24008"/>
    <cellStyle name="Total 2 2 2 6 3 2" xfId="33688"/>
    <cellStyle name="Total 2 2 2 6 4" xfId="24551"/>
    <cellStyle name="Total 2 2 2 6 4 2" xfId="34231"/>
    <cellStyle name="Total 2 2 2 6 5" xfId="27428"/>
    <cellStyle name="Total 2 2 2 7" xfId="21797"/>
    <cellStyle name="Total 2 2 2 7 2" xfId="31477"/>
    <cellStyle name="Total 2 2 2 8" xfId="24468"/>
    <cellStyle name="Total 2 2 2 8 2" xfId="34148"/>
    <cellStyle name="Total 2 2 2 9" xfId="24788"/>
    <cellStyle name="Total 2 2 2 9 2" xfId="34468"/>
    <cellStyle name="Total 2 2 3" xfId="16222"/>
    <cellStyle name="Total 2 2 3 2" xfId="16721"/>
    <cellStyle name="Total 2 2 3 2 2" xfId="17563"/>
    <cellStyle name="Total 2 2 3 2 2 2" xfId="23123"/>
    <cellStyle name="Total 2 2 3 2 2 2 2" xfId="32803"/>
    <cellStyle name="Total 2 2 3 2 2 3" xfId="19212"/>
    <cellStyle name="Total 2 2 3 2 2 3 2" xfId="28892"/>
    <cellStyle name="Total 2 2 3 2 2 4" xfId="20794"/>
    <cellStyle name="Total 2 2 3 2 2 4 2" xfId="30474"/>
    <cellStyle name="Total 2 2 3 2 2 5" xfId="27045"/>
    <cellStyle name="Total 2 2 3 2 2 6" xfId="27247"/>
    <cellStyle name="Total 2 2 3 2 3" xfId="18244"/>
    <cellStyle name="Total 2 2 3 2 3 2" xfId="23804"/>
    <cellStyle name="Total 2 2 3 2 3 2 2" xfId="33484"/>
    <cellStyle name="Total 2 2 3 2 3 3" xfId="21038"/>
    <cellStyle name="Total 2 2 3 2 3 3 2" xfId="30718"/>
    <cellStyle name="Total 2 2 3 2 3 4" xfId="24726"/>
    <cellStyle name="Total 2 2 3 2 3 4 2" xfId="34406"/>
    <cellStyle name="Total 2 2 3 2 3 5" xfId="27928"/>
    <cellStyle name="Total 2 2 3 2 4" xfId="22299"/>
    <cellStyle name="Total 2 2 3 2 4 2" xfId="31979"/>
    <cellStyle name="Total 2 2 3 2 5" xfId="21574"/>
    <cellStyle name="Total 2 2 3 2 5 2" xfId="31254"/>
    <cellStyle name="Total 2 2 3 2 6" xfId="19921"/>
    <cellStyle name="Total 2 2 3 2 6 2" xfId="29601"/>
    <cellStyle name="Total 2 2 3 2 7" xfId="25941"/>
    <cellStyle name="Total 2 2 3 3" xfId="16559"/>
    <cellStyle name="Total 2 2 3 3 2" xfId="17327"/>
    <cellStyle name="Total 2 2 3 3 2 2" xfId="22887"/>
    <cellStyle name="Total 2 2 3 3 2 2 2" xfId="32567"/>
    <cellStyle name="Total 2 2 3 3 2 3" xfId="19170"/>
    <cellStyle name="Total 2 2 3 3 2 3 2" xfId="28850"/>
    <cellStyle name="Total 2 2 3 3 2 4" xfId="25007"/>
    <cellStyle name="Total 2 2 3 3 2 4 2" xfId="34687"/>
    <cellStyle name="Total 2 2 3 3 2 5" xfId="26809"/>
    <cellStyle name="Total 2 2 3 3 2 6" xfId="25258"/>
    <cellStyle name="Total 2 2 3 3 3" xfId="18008"/>
    <cellStyle name="Total 2 2 3 3 3 2" xfId="23568"/>
    <cellStyle name="Total 2 2 3 3 3 2 2" xfId="33248"/>
    <cellStyle name="Total 2 2 3 3 3 3" xfId="20189"/>
    <cellStyle name="Total 2 2 3 3 3 3 2" xfId="29869"/>
    <cellStyle name="Total 2 2 3 3 3 4" xfId="24905"/>
    <cellStyle name="Total 2 2 3 3 3 4 2" xfId="34585"/>
    <cellStyle name="Total 2 2 3 3 3 5" xfId="27692"/>
    <cellStyle name="Total 2 2 3 3 4" xfId="22063"/>
    <cellStyle name="Total 2 2 3 3 4 2" xfId="31743"/>
    <cellStyle name="Total 2 2 3 3 5" xfId="19543"/>
    <cellStyle name="Total 2 2 3 3 5 2" xfId="29223"/>
    <cellStyle name="Total 2 2 3 3 6" xfId="20164"/>
    <cellStyle name="Total 2 2 3 3 6 2" xfId="29844"/>
    <cellStyle name="Total 2 2 3 3 7" xfId="26185"/>
    <cellStyle name="Total 2 2 3 4" xfId="16962"/>
    <cellStyle name="Total 2 2 3 4 2" xfId="22515"/>
    <cellStyle name="Total 2 2 3 4 2 2" xfId="32195"/>
    <cellStyle name="Total 2 2 3 4 3" xfId="19186"/>
    <cellStyle name="Total 2 2 3 4 3 2" xfId="28866"/>
    <cellStyle name="Total 2 2 3 4 4" xfId="20526"/>
    <cellStyle name="Total 2 2 3 4 4 2" xfId="30206"/>
    <cellStyle name="Total 2 2 3 4 5" xfId="26497"/>
    <cellStyle name="Total 2 2 3 4 6" xfId="25408"/>
    <cellStyle name="Total 2 2 3 5" xfId="17738"/>
    <cellStyle name="Total 2 2 3 5 2" xfId="23298"/>
    <cellStyle name="Total 2 2 3 5 2 2" xfId="32978"/>
    <cellStyle name="Total 2 2 3 5 3" xfId="20722"/>
    <cellStyle name="Total 2 2 3 5 3 2" xfId="30402"/>
    <cellStyle name="Total 2 2 3 5 4" xfId="20079"/>
    <cellStyle name="Total 2 2 3 5 4 2" xfId="29759"/>
    <cellStyle name="Total 2 2 3 5 5" xfId="27422"/>
    <cellStyle name="Total 2 2 3 6" xfId="21789"/>
    <cellStyle name="Total 2 2 3 6 2" xfId="31469"/>
    <cellStyle name="Total 2 2 3 7" xfId="24148"/>
    <cellStyle name="Total 2 2 3 7 2" xfId="33828"/>
    <cellStyle name="Total 2 2 3 8" xfId="24636"/>
    <cellStyle name="Total 2 2 3 8 2" xfId="34316"/>
    <cellStyle name="Total 2 2 3 9" xfId="26183"/>
    <cellStyle name="Total 2 2 4" xfId="16123"/>
    <cellStyle name="Total 2 2 4 2" xfId="16669"/>
    <cellStyle name="Total 2 2 4 2 2" xfId="17471"/>
    <cellStyle name="Total 2 2 4 2 2 2" xfId="23031"/>
    <cellStyle name="Total 2 2 4 2 2 2 2" xfId="32711"/>
    <cellStyle name="Total 2 2 4 2 2 3" xfId="20645"/>
    <cellStyle name="Total 2 2 4 2 2 3 2" xfId="30325"/>
    <cellStyle name="Total 2 2 4 2 2 4" xfId="19043"/>
    <cellStyle name="Total 2 2 4 2 2 4 2" xfId="28723"/>
    <cellStyle name="Total 2 2 4 2 2 5" xfId="26953"/>
    <cellStyle name="Total 2 2 4 2 2 6" xfId="25736"/>
    <cellStyle name="Total 2 2 4 2 3" xfId="18152"/>
    <cellStyle name="Total 2 2 4 2 3 2" xfId="23712"/>
    <cellStyle name="Total 2 2 4 2 3 2 2" xfId="33392"/>
    <cellStyle name="Total 2 2 4 2 3 3" xfId="24028"/>
    <cellStyle name="Total 2 2 4 2 3 3 2" xfId="33708"/>
    <cellStyle name="Total 2 2 4 2 3 4" xfId="24653"/>
    <cellStyle name="Total 2 2 4 2 3 4 2" xfId="34333"/>
    <cellStyle name="Total 2 2 4 2 3 5" xfId="27836"/>
    <cellStyle name="Total 2 2 4 2 4" xfId="22207"/>
    <cellStyle name="Total 2 2 4 2 4 2" xfId="31887"/>
    <cellStyle name="Total 2 2 4 2 5" xfId="21248"/>
    <cellStyle name="Total 2 2 4 2 5 2" xfId="30928"/>
    <cellStyle name="Total 2 2 4 2 6" xfId="20368"/>
    <cellStyle name="Total 2 2 4 2 6 2" xfId="30048"/>
    <cellStyle name="Total 2 2 4 2 7" xfId="26076"/>
    <cellStyle name="Total 2 2 4 3" xfId="16467"/>
    <cellStyle name="Total 2 2 4 3 2" xfId="16895"/>
    <cellStyle name="Total 2 2 4 3 2 2" xfId="22448"/>
    <cellStyle name="Total 2 2 4 3 2 2 2" xfId="32128"/>
    <cellStyle name="Total 2 2 4 3 2 3" xfId="21451"/>
    <cellStyle name="Total 2 2 4 3 2 3 2" xfId="31131"/>
    <cellStyle name="Total 2 2 4 3 2 4" xfId="20925"/>
    <cellStyle name="Total 2 2 4 3 2 4 2" xfId="30605"/>
    <cellStyle name="Total 2 2 4 3 2 5" xfId="26430"/>
    <cellStyle name="Total 2 2 4 3 2 6" xfId="26095"/>
    <cellStyle name="Total 2 2 4 3 3" xfId="17916"/>
    <cellStyle name="Total 2 2 4 3 3 2" xfId="23476"/>
    <cellStyle name="Total 2 2 4 3 3 2 2" xfId="33156"/>
    <cellStyle name="Total 2 2 4 3 3 3" xfId="19113"/>
    <cellStyle name="Total 2 2 4 3 3 3 2" xfId="28793"/>
    <cellStyle name="Total 2 2 4 3 3 4" xfId="20194"/>
    <cellStyle name="Total 2 2 4 3 3 4 2" xfId="29874"/>
    <cellStyle name="Total 2 2 4 3 3 5" xfId="27600"/>
    <cellStyle name="Total 2 2 4 3 4" xfId="21971"/>
    <cellStyle name="Total 2 2 4 3 4 2" xfId="31651"/>
    <cellStyle name="Total 2 2 4 3 5" xfId="19824"/>
    <cellStyle name="Total 2 2 4 3 5 2" xfId="29504"/>
    <cellStyle name="Total 2 2 4 3 6" xfId="21575"/>
    <cellStyle name="Total 2 2 4 3 6 2" xfId="31255"/>
    <cellStyle name="Total 2 2 4 3 7" xfId="25509"/>
    <cellStyle name="Total 2 2 4 4" xfId="17102"/>
    <cellStyle name="Total 2 2 4 4 2" xfId="22655"/>
    <cellStyle name="Total 2 2 4 4 2 2" xfId="32335"/>
    <cellStyle name="Total 2 2 4 4 3" xfId="20395"/>
    <cellStyle name="Total 2 2 4 4 3 2" xfId="30075"/>
    <cellStyle name="Total 2 2 4 4 4" xfId="19517"/>
    <cellStyle name="Total 2 2 4 4 4 2" xfId="29197"/>
    <cellStyle name="Total 2 2 4 4 5" xfId="26628"/>
    <cellStyle name="Total 2 2 4 4 6" xfId="26121"/>
    <cellStyle name="Total 2 2 4 5" xfId="17203"/>
    <cellStyle name="Total 2 2 4 5 2" xfId="22756"/>
    <cellStyle name="Total 2 2 4 5 2 2" xfId="32436"/>
    <cellStyle name="Total 2 2 4 5 3" xfId="23970"/>
    <cellStyle name="Total 2 2 4 5 3 2" xfId="33650"/>
    <cellStyle name="Total 2 2 4 5 4" xfId="23930"/>
    <cellStyle name="Total 2 2 4 5 4 2" xfId="33610"/>
    <cellStyle name="Total 2 2 4 5 5" xfId="26337"/>
    <cellStyle name="Total 2 2 4 6" xfId="21693"/>
    <cellStyle name="Total 2 2 4 6 2" xfId="31373"/>
    <cellStyle name="Total 2 2 4 7" xfId="24335"/>
    <cellStyle name="Total 2 2 4 7 2" xfId="34015"/>
    <cellStyle name="Total 2 2 4 8" xfId="23966"/>
    <cellStyle name="Total 2 2 4 8 2" xfId="33646"/>
    <cellStyle name="Total 2 2 4 9" xfId="25967"/>
    <cellStyle name="Total 2 2 5" xfId="16076"/>
    <cellStyle name="Total 2 2 5 2" xfId="17424"/>
    <cellStyle name="Total 2 2 5 2 2" xfId="22984"/>
    <cellStyle name="Total 2 2 5 2 2 2" xfId="32664"/>
    <cellStyle name="Total 2 2 5 2 3" xfId="20688"/>
    <cellStyle name="Total 2 2 5 2 3 2" xfId="30368"/>
    <cellStyle name="Total 2 2 5 2 4" xfId="21138"/>
    <cellStyle name="Total 2 2 5 2 4 2" xfId="30818"/>
    <cellStyle name="Total 2 2 5 2 5" xfId="26906"/>
    <cellStyle name="Total 2 2 5 2 6" xfId="25089"/>
    <cellStyle name="Total 2 2 5 3" xfId="18105"/>
    <cellStyle name="Total 2 2 5 3 2" xfId="23665"/>
    <cellStyle name="Total 2 2 5 3 2 2" xfId="33345"/>
    <cellStyle name="Total 2 2 5 3 3" xfId="24411"/>
    <cellStyle name="Total 2 2 5 3 3 2" xfId="34091"/>
    <cellStyle name="Total 2 2 5 3 4" xfId="21438"/>
    <cellStyle name="Total 2 2 5 3 4 2" xfId="31118"/>
    <cellStyle name="Total 2 2 5 3 5" xfId="27789"/>
    <cellStyle name="Total 2 2 5 4" xfId="22160"/>
    <cellStyle name="Total 2 2 5 4 2" xfId="31840"/>
    <cellStyle name="Total 2 2 5 5" xfId="19721"/>
    <cellStyle name="Total 2 2 5 5 2" xfId="29401"/>
    <cellStyle name="Total 2 2 5 6" xfId="18732"/>
    <cellStyle name="Total 2 2 5 6 2" xfId="28412"/>
    <cellStyle name="Total 2 2 5 7" xfId="26052"/>
    <cellStyle name="Total 2 2 6" xfId="16420"/>
    <cellStyle name="Total 2 2 6 2" xfId="16950"/>
    <cellStyle name="Total 2 2 6 2 2" xfId="22503"/>
    <cellStyle name="Total 2 2 6 2 2 2" xfId="32183"/>
    <cellStyle name="Total 2 2 6 2 3" xfId="18359"/>
    <cellStyle name="Total 2 2 6 2 3 2" xfId="28039"/>
    <cellStyle name="Total 2 2 6 2 4" xfId="19383"/>
    <cellStyle name="Total 2 2 6 2 4 2" xfId="29063"/>
    <cellStyle name="Total 2 2 6 2 5" xfId="26485"/>
    <cellStyle name="Total 2 2 6 2 6" xfId="25850"/>
    <cellStyle name="Total 2 2 6 3" xfId="17869"/>
    <cellStyle name="Total 2 2 6 3 2" xfId="23429"/>
    <cellStyle name="Total 2 2 6 3 2 2" xfId="33109"/>
    <cellStyle name="Total 2 2 6 3 3" xfId="20219"/>
    <cellStyle name="Total 2 2 6 3 3 2" xfId="29899"/>
    <cellStyle name="Total 2 2 6 3 4" xfId="24812"/>
    <cellStyle name="Total 2 2 6 3 4 2" xfId="34492"/>
    <cellStyle name="Total 2 2 6 3 5" xfId="27553"/>
    <cellStyle name="Total 2 2 6 4" xfId="21924"/>
    <cellStyle name="Total 2 2 6 4 2" xfId="31604"/>
    <cellStyle name="Total 2 2 6 5" xfId="20776"/>
    <cellStyle name="Total 2 2 6 5 2" xfId="30456"/>
    <cellStyle name="Total 2 2 6 6" xfId="20922"/>
    <cellStyle name="Total 2 2 6 6 2" xfId="30602"/>
    <cellStyle name="Total 2 2 6 7" xfId="25694"/>
    <cellStyle name="Total 2 2 7" xfId="17133"/>
    <cellStyle name="Total 2 2 7 2" xfId="22686"/>
    <cellStyle name="Total 2 2 7 2 2" xfId="32366"/>
    <cellStyle name="Total 2 2 7 3" xfId="20088"/>
    <cellStyle name="Total 2 2 7 3 2" xfId="29768"/>
    <cellStyle name="Total 2 2 7 4" xfId="21319"/>
    <cellStyle name="Total 2 2 7 4 2" xfId="30999"/>
    <cellStyle name="Total 2 2 7 5" xfId="26659"/>
    <cellStyle name="Total 2 2 7 6" xfId="25904"/>
    <cellStyle name="Total 2 2 8" xfId="17212"/>
    <cellStyle name="Total 2 2 8 2" xfId="22765"/>
    <cellStyle name="Total 2 2 8 2 2" xfId="32445"/>
    <cellStyle name="Total 2 2 8 3" xfId="20767"/>
    <cellStyle name="Total 2 2 8 3 2" xfId="30447"/>
    <cellStyle name="Total 2 2 8 4" xfId="24450"/>
    <cellStyle name="Total 2 2 8 4 2" xfId="34130"/>
    <cellStyle name="Total 2 2 8 5" xfId="26316"/>
    <cellStyle name="Total 2 2 9" xfId="21645"/>
    <cellStyle name="Total 2 2 9 2" xfId="31325"/>
    <cellStyle name="Total 2 3" xfId="15991"/>
    <cellStyle name="Total 2 3 10" xfId="25416"/>
    <cellStyle name="Total 2 3 2" xfId="16263"/>
    <cellStyle name="Total 2 3 2 2" xfId="16734"/>
    <cellStyle name="Total 2 3 2 2 2" xfId="17604"/>
    <cellStyle name="Total 2 3 2 2 2 2" xfId="23164"/>
    <cellStyle name="Total 2 3 2 2 2 2 2" xfId="32844"/>
    <cellStyle name="Total 2 3 2 2 2 3" xfId="19800"/>
    <cellStyle name="Total 2 3 2 2 2 3 2" xfId="29480"/>
    <cellStyle name="Total 2 3 2 2 2 4" xfId="19436"/>
    <cellStyle name="Total 2 3 2 2 2 4 2" xfId="29116"/>
    <cellStyle name="Total 2 3 2 2 2 5" xfId="27086"/>
    <cellStyle name="Total 2 3 2 2 2 6" xfId="27288"/>
    <cellStyle name="Total 2 3 2 2 3" xfId="18285"/>
    <cellStyle name="Total 2 3 2 2 3 2" xfId="23845"/>
    <cellStyle name="Total 2 3 2 2 3 2 2" xfId="33525"/>
    <cellStyle name="Total 2 3 2 2 3 3" xfId="24196"/>
    <cellStyle name="Total 2 3 2 2 3 3 2" xfId="33876"/>
    <cellStyle name="Total 2 3 2 2 3 4" xfId="24972"/>
    <cellStyle name="Total 2 3 2 2 3 4 2" xfId="34652"/>
    <cellStyle name="Total 2 3 2 2 3 5" xfId="27969"/>
    <cellStyle name="Total 2 3 2 2 4" xfId="22340"/>
    <cellStyle name="Total 2 3 2 2 4 2" xfId="32020"/>
    <cellStyle name="Total 2 3 2 2 5" xfId="18465"/>
    <cellStyle name="Total 2 3 2 2 5 2" xfId="28145"/>
    <cellStyle name="Total 2 3 2 2 6" xfId="24143"/>
    <cellStyle name="Total 2 3 2 2 6 2" xfId="33823"/>
    <cellStyle name="Total 2 3 2 2 7" xfId="26156"/>
    <cellStyle name="Total 2 3 2 3" xfId="16600"/>
    <cellStyle name="Total 2 3 2 3 2" xfId="17368"/>
    <cellStyle name="Total 2 3 2 3 2 2" xfId="22928"/>
    <cellStyle name="Total 2 3 2 3 2 2 2" xfId="32608"/>
    <cellStyle name="Total 2 3 2 3 2 3" xfId="19112"/>
    <cellStyle name="Total 2 3 2 3 2 3 2" xfId="28792"/>
    <cellStyle name="Total 2 3 2 3 2 4" xfId="21187"/>
    <cellStyle name="Total 2 3 2 3 2 4 2" xfId="30867"/>
    <cellStyle name="Total 2 3 2 3 2 5" xfId="26850"/>
    <cellStyle name="Total 2 3 2 3 2 6" xfId="25102"/>
    <cellStyle name="Total 2 3 2 3 3" xfId="18049"/>
    <cellStyle name="Total 2 3 2 3 3 2" xfId="23609"/>
    <cellStyle name="Total 2 3 2 3 3 2 2" xfId="33289"/>
    <cellStyle name="Total 2 3 2 3 3 3" xfId="24133"/>
    <cellStyle name="Total 2 3 2 3 3 3 2" xfId="33813"/>
    <cellStyle name="Total 2 3 2 3 3 4" xfId="24127"/>
    <cellStyle name="Total 2 3 2 3 3 4 2" xfId="33807"/>
    <cellStyle name="Total 2 3 2 3 3 5" xfId="27733"/>
    <cellStyle name="Total 2 3 2 3 4" xfId="22104"/>
    <cellStyle name="Total 2 3 2 3 4 2" xfId="31784"/>
    <cellStyle name="Total 2 3 2 3 5" xfId="20621"/>
    <cellStyle name="Total 2 3 2 3 5 2" xfId="30301"/>
    <cellStyle name="Total 2 3 2 3 6" xfId="18530"/>
    <cellStyle name="Total 2 3 2 3 6 2" xfId="28210"/>
    <cellStyle name="Total 2 3 2 3 7" xfId="26105"/>
    <cellStyle name="Total 2 3 2 4" xfId="17288"/>
    <cellStyle name="Total 2 3 2 4 2" xfId="22848"/>
    <cellStyle name="Total 2 3 2 4 2 2" xfId="32528"/>
    <cellStyle name="Total 2 3 2 4 3" xfId="21565"/>
    <cellStyle name="Total 2 3 2 4 3 2" xfId="31245"/>
    <cellStyle name="Total 2 3 2 4 4" xfId="20736"/>
    <cellStyle name="Total 2 3 2 4 4 2" xfId="30416"/>
    <cellStyle name="Total 2 3 2 4 5" xfId="26782"/>
    <cellStyle name="Total 2 3 2 4 6" xfId="26375"/>
    <cellStyle name="Total 2 3 2 5" xfId="17779"/>
    <cellStyle name="Total 2 3 2 5 2" xfId="23339"/>
    <cellStyle name="Total 2 3 2 5 2 2" xfId="33019"/>
    <cellStyle name="Total 2 3 2 5 3" xfId="18886"/>
    <cellStyle name="Total 2 3 2 5 3 2" xfId="28566"/>
    <cellStyle name="Total 2 3 2 5 4" xfId="24959"/>
    <cellStyle name="Total 2 3 2 5 4 2" xfId="34639"/>
    <cellStyle name="Total 2 3 2 5 5" xfId="27463"/>
    <cellStyle name="Total 2 3 2 6" xfId="21834"/>
    <cellStyle name="Total 2 3 2 6 2" xfId="31514"/>
    <cellStyle name="Total 2 3 2 7" xfId="21064"/>
    <cellStyle name="Total 2 3 2 7 2" xfId="30744"/>
    <cellStyle name="Total 2 3 2 8" xfId="18917"/>
    <cellStyle name="Total 2 3 2 8 2" xfId="28597"/>
    <cellStyle name="Total 2 3 2 9" xfId="25699"/>
    <cellStyle name="Total 2 3 3" xfId="16151"/>
    <cellStyle name="Total 2 3 3 2" xfId="17492"/>
    <cellStyle name="Total 2 3 3 2 2" xfId="23052"/>
    <cellStyle name="Total 2 3 3 2 2 2" xfId="32732"/>
    <cellStyle name="Total 2 3 3 2 3" xfId="18426"/>
    <cellStyle name="Total 2 3 3 2 3 2" xfId="28106"/>
    <cellStyle name="Total 2 3 3 2 4" xfId="19633"/>
    <cellStyle name="Total 2 3 3 2 4 2" xfId="29313"/>
    <cellStyle name="Total 2 3 3 2 5" xfId="26974"/>
    <cellStyle name="Total 2 3 3 2 6" xfId="25302"/>
    <cellStyle name="Total 2 3 3 3" xfId="18173"/>
    <cellStyle name="Total 2 3 3 3 2" xfId="23733"/>
    <cellStyle name="Total 2 3 3 3 2 2" xfId="33413"/>
    <cellStyle name="Total 2 3 3 3 3" xfId="23952"/>
    <cellStyle name="Total 2 3 3 3 3 2" xfId="33632"/>
    <cellStyle name="Total 2 3 3 3 4" xfId="24696"/>
    <cellStyle name="Total 2 3 3 3 4 2" xfId="34376"/>
    <cellStyle name="Total 2 3 3 3 5" xfId="27857"/>
    <cellStyle name="Total 2 3 3 4" xfId="22228"/>
    <cellStyle name="Total 2 3 3 4 2" xfId="31908"/>
    <cellStyle name="Total 2 3 3 5" xfId="20230"/>
    <cellStyle name="Total 2 3 3 5 2" xfId="29910"/>
    <cellStyle name="Total 2 3 3 6" xfId="24627"/>
    <cellStyle name="Total 2 3 3 6 2" xfId="34307"/>
    <cellStyle name="Total 2 3 3 7" xfId="26259"/>
    <cellStyle name="Total 2 3 4" xfId="16488"/>
    <cellStyle name="Total 2 3 4 2" xfId="17150"/>
    <cellStyle name="Total 2 3 4 2 2" xfId="22703"/>
    <cellStyle name="Total 2 3 4 2 2 2" xfId="32383"/>
    <cellStyle name="Total 2 3 4 2 3" xfId="21340"/>
    <cellStyle name="Total 2 3 4 2 3 2" xfId="31020"/>
    <cellStyle name="Total 2 3 4 2 4" xfId="24139"/>
    <cellStyle name="Total 2 3 4 2 4 2" xfId="33819"/>
    <cellStyle name="Total 2 3 4 2 5" xfId="26676"/>
    <cellStyle name="Total 2 3 4 2 6" xfId="26321"/>
    <cellStyle name="Total 2 3 4 3" xfId="17937"/>
    <cellStyle name="Total 2 3 4 3 2" xfId="23497"/>
    <cellStyle name="Total 2 3 4 3 2 2" xfId="33177"/>
    <cellStyle name="Total 2 3 4 3 3" xfId="24492"/>
    <cellStyle name="Total 2 3 4 3 3 2" xfId="34172"/>
    <cellStyle name="Total 2 3 4 3 4" xfId="20914"/>
    <cellStyle name="Total 2 3 4 3 4 2" xfId="30594"/>
    <cellStyle name="Total 2 3 4 3 5" xfId="27621"/>
    <cellStyle name="Total 2 3 4 4" xfId="21992"/>
    <cellStyle name="Total 2 3 4 4 2" xfId="31672"/>
    <cellStyle name="Total 2 3 4 5" xfId="19270"/>
    <cellStyle name="Total 2 3 4 5 2" xfId="28950"/>
    <cellStyle name="Total 2 3 4 6" xfId="19202"/>
    <cellStyle name="Total 2 3 4 6 2" xfId="28882"/>
    <cellStyle name="Total 2 3 4 7" xfId="26143"/>
    <cellStyle name="Total 2 3 5" xfId="17088"/>
    <cellStyle name="Total 2 3 5 2" xfId="22641"/>
    <cellStyle name="Total 2 3 5 2 2" xfId="32321"/>
    <cellStyle name="Total 2 3 5 3" xfId="21030"/>
    <cellStyle name="Total 2 3 5 3 2" xfId="30710"/>
    <cellStyle name="Total 2 3 5 4" xfId="24093"/>
    <cellStyle name="Total 2 3 5 4 2" xfId="33773"/>
    <cellStyle name="Total 2 3 5 5" xfId="26616"/>
    <cellStyle name="Total 2 3 5 6" xfId="25494"/>
    <cellStyle name="Total 2 3 6" xfId="17667"/>
    <cellStyle name="Total 2 3 6 2" xfId="23227"/>
    <cellStyle name="Total 2 3 6 2 2" xfId="32907"/>
    <cellStyle name="Total 2 3 6 3" xfId="18693"/>
    <cellStyle name="Total 2 3 6 3 2" xfId="28373"/>
    <cellStyle name="Total 2 3 6 4" xfId="18912"/>
    <cellStyle name="Total 2 3 6 4 2" xfId="28592"/>
    <cellStyle name="Total 2 3 6 5" xfId="27351"/>
    <cellStyle name="Total 2 3 7" xfId="21718"/>
    <cellStyle name="Total 2 3 7 2" xfId="31398"/>
    <cellStyle name="Total 2 3 8" xfId="18535"/>
    <cellStyle name="Total 2 3 8 2" xfId="28215"/>
    <cellStyle name="Total 2 3 9" xfId="19818"/>
    <cellStyle name="Total 2 3 9 2" xfId="29498"/>
    <cellStyle name="Total 2 4" xfId="16179"/>
    <cellStyle name="Total 2 4 2" xfId="16686"/>
    <cellStyle name="Total 2 4 2 2" xfId="17520"/>
    <cellStyle name="Total 2 4 2 2 2" xfId="23080"/>
    <cellStyle name="Total 2 4 2 2 2 2" xfId="32760"/>
    <cellStyle name="Total 2 4 2 2 3" xfId="16822"/>
    <cellStyle name="Total 2 4 2 2 3 2" xfId="26098"/>
    <cellStyle name="Total 2 4 2 2 4" xfId="20959"/>
    <cellStyle name="Total 2 4 2 2 4 2" xfId="30639"/>
    <cellStyle name="Total 2 4 2 2 5" xfId="27002"/>
    <cellStyle name="Total 2 4 2 2 6" xfId="25217"/>
    <cellStyle name="Total 2 4 2 3" xfId="18201"/>
    <cellStyle name="Total 2 4 2 3 2" xfId="23761"/>
    <cellStyle name="Total 2 4 2 3 2 2" xfId="33441"/>
    <cellStyle name="Total 2 4 2 3 3" xfId="24262"/>
    <cellStyle name="Total 2 4 2 3 3 2" xfId="33942"/>
    <cellStyle name="Total 2 4 2 3 4" xfId="24622"/>
    <cellStyle name="Total 2 4 2 3 4 2" xfId="34302"/>
    <cellStyle name="Total 2 4 2 3 5" xfId="27885"/>
    <cellStyle name="Total 2 4 2 4" xfId="22256"/>
    <cellStyle name="Total 2 4 2 4 2" xfId="31936"/>
    <cellStyle name="Total 2 4 2 5" xfId="19484"/>
    <cellStyle name="Total 2 4 2 5 2" xfId="29164"/>
    <cellStyle name="Total 2 4 2 6" xfId="21296"/>
    <cellStyle name="Total 2 4 2 6 2" xfId="30976"/>
    <cellStyle name="Total 2 4 2 7" xfId="25515"/>
    <cellStyle name="Total 2 4 3" xfId="16516"/>
    <cellStyle name="Total 2 4 3 2" xfId="16882"/>
    <cellStyle name="Total 2 4 3 2 2" xfId="22435"/>
    <cellStyle name="Total 2 4 3 2 2 2" xfId="32115"/>
    <cellStyle name="Total 2 4 3 2 3" xfId="19931"/>
    <cellStyle name="Total 2 4 3 2 3 2" xfId="29611"/>
    <cellStyle name="Total 2 4 3 2 4" xfId="19904"/>
    <cellStyle name="Total 2 4 3 2 4 2" xfId="29584"/>
    <cellStyle name="Total 2 4 3 2 5" xfId="26417"/>
    <cellStyle name="Total 2 4 3 2 6" xfId="25757"/>
    <cellStyle name="Total 2 4 3 3" xfId="17965"/>
    <cellStyle name="Total 2 4 3 3 2" xfId="23525"/>
    <cellStyle name="Total 2 4 3 3 2 2" xfId="33205"/>
    <cellStyle name="Total 2 4 3 3 3" xfId="19109"/>
    <cellStyle name="Total 2 4 3 3 3 2" xfId="28789"/>
    <cellStyle name="Total 2 4 3 3 4" xfId="21282"/>
    <cellStyle name="Total 2 4 3 3 4 2" xfId="30962"/>
    <cellStyle name="Total 2 4 3 3 5" xfId="27649"/>
    <cellStyle name="Total 2 4 3 4" xfId="22020"/>
    <cellStyle name="Total 2 4 3 4 2" xfId="31700"/>
    <cellStyle name="Total 2 4 3 5" xfId="19761"/>
    <cellStyle name="Total 2 4 3 5 2" xfId="29441"/>
    <cellStyle name="Total 2 4 3 6" xfId="20520"/>
    <cellStyle name="Total 2 4 3 6 2" xfId="30200"/>
    <cellStyle name="Total 2 4 3 7" xfId="25404"/>
    <cellStyle name="Total 2 4 4" xfId="17194"/>
    <cellStyle name="Total 2 4 4 2" xfId="22747"/>
    <cellStyle name="Total 2 4 4 2 2" xfId="32427"/>
    <cellStyle name="Total 2 4 4 3" xfId="24130"/>
    <cellStyle name="Total 2 4 4 3 2" xfId="33810"/>
    <cellStyle name="Total 2 4 4 4" xfId="19964"/>
    <cellStyle name="Total 2 4 4 4 2" xfId="29644"/>
    <cellStyle name="Total 2 4 4 5" xfId="26711"/>
    <cellStyle name="Total 2 4 4 6" xfId="26320"/>
    <cellStyle name="Total 2 4 5" xfId="17695"/>
    <cellStyle name="Total 2 4 5 2" xfId="23255"/>
    <cellStyle name="Total 2 4 5 2 2" xfId="32935"/>
    <cellStyle name="Total 2 4 5 3" xfId="24550"/>
    <cellStyle name="Total 2 4 5 3 2" xfId="34230"/>
    <cellStyle name="Total 2 4 5 4" xfId="24394"/>
    <cellStyle name="Total 2 4 5 4 2" xfId="34074"/>
    <cellStyle name="Total 2 4 5 5" xfId="27379"/>
    <cellStyle name="Total 2 4 6" xfId="21746"/>
    <cellStyle name="Total 2 4 6 2" xfId="31426"/>
    <cellStyle name="Total 2 4 7" xfId="16800"/>
    <cellStyle name="Total 2 4 7 2" xfId="25771"/>
    <cellStyle name="Total 2 4 8" xfId="24879"/>
    <cellStyle name="Total 2 4 8 2" xfId="34559"/>
    <cellStyle name="Total 2 4 9" xfId="26073"/>
    <cellStyle name="Total 2 5" xfId="16386"/>
    <cellStyle name="Total 2 5 2" xfId="16917"/>
    <cellStyle name="Total 2 5 2 2" xfId="22470"/>
    <cellStyle name="Total 2 5 2 2 2" xfId="32150"/>
    <cellStyle name="Total 2 5 2 3" xfId="19368"/>
    <cellStyle name="Total 2 5 2 3 2" xfId="29048"/>
    <cellStyle name="Total 2 5 2 4" xfId="19378"/>
    <cellStyle name="Total 2 5 2 4 2" xfId="29058"/>
    <cellStyle name="Total 2 5 2 5" xfId="26452"/>
    <cellStyle name="Total 2 5 2 6" xfId="26247"/>
    <cellStyle name="Total 2 5 3" xfId="17835"/>
    <cellStyle name="Total 2 5 3 2" xfId="23395"/>
    <cellStyle name="Total 2 5 3 2 2" xfId="33075"/>
    <cellStyle name="Total 2 5 3 3" xfId="20590"/>
    <cellStyle name="Total 2 5 3 3 2" xfId="30270"/>
    <cellStyle name="Total 2 5 3 4" xfId="24321"/>
    <cellStyle name="Total 2 5 3 4 2" xfId="34001"/>
    <cellStyle name="Total 2 5 3 5" xfId="27519"/>
    <cellStyle name="Total 2 5 4" xfId="21890"/>
    <cellStyle name="Total 2 5 4 2" xfId="31570"/>
    <cellStyle name="Total 2 5 5" xfId="19163"/>
    <cellStyle name="Total 2 5 5 2" xfId="28843"/>
    <cellStyle name="Total 2 5 6" xfId="21505"/>
    <cellStyle name="Total 2 5 6 2" xfId="31185"/>
    <cellStyle name="Total 2 5 7" xfId="25651"/>
    <cellStyle name="Total 2 6" xfId="24001"/>
    <cellStyle name="Total 2 6 2" xfId="33681"/>
    <cellStyle name="Total 3" xfId="221"/>
    <cellStyle name="Total 3 2" xfId="15953"/>
    <cellStyle name="Total 3 2 10" xfId="24123"/>
    <cellStyle name="Total 3 2 10 2" xfId="33803"/>
    <cellStyle name="Total 3 2 11" xfId="24766"/>
    <cellStyle name="Total 3 2 11 2" xfId="34446"/>
    <cellStyle name="Total 3 2 12" xfId="25270"/>
    <cellStyle name="Total 3 2 2" xfId="16045"/>
    <cellStyle name="Total 3 2 2 10" xfId="26017"/>
    <cellStyle name="Total 3 2 2 2" xfId="16297"/>
    <cellStyle name="Total 3 2 2 2 2" xfId="16768"/>
    <cellStyle name="Total 3 2 2 2 2 2" xfId="17638"/>
    <cellStyle name="Total 3 2 2 2 2 2 2" xfId="23198"/>
    <cellStyle name="Total 3 2 2 2 2 2 2 2" xfId="32878"/>
    <cellStyle name="Total 3 2 2 2 2 2 3" xfId="19169"/>
    <cellStyle name="Total 3 2 2 2 2 2 3 2" xfId="28849"/>
    <cellStyle name="Total 3 2 2 2 2 2 4" xfId="19289"/>
    <cellStyle name="Total 3 2 2 2 2 2 4 2" xfId="28969"/>
    <cellStyle name="Total 3 2 2 2 2 2 5" xfId="27120"/>
    <cellStyle name="Total 3 2 2 2 2 2 6" xfId="27322"/>
    <cellStyle name="Total 3 2 2 2 2 3" xfId="18319"/>
    <cellStyle name="Total 3 2 2 2 2 3 2" xfId="23879"/>
    <cellStyle name="Total 3 2 2 2 2 3 2 2" xfId="33559"/>
    <cellStyle name="Total 3 2 2 2 2 3 3" xfId="24579"/>
    <cellStyle name="Total 3 2 2 2 2 3 3 2" xfId="34259"/>
    <cellStyle name="Total 3 2 2 2 2 3 4" xfId="24785"/>
    <cellStyle name="Total 3 2 2 2 2 3 4 2" xfId="34465"/>
    <cellStyle name="Total 3 2 2 2 2 3 5" xfId="28003"/>
    <cellStyle name="Total 3 2 2 2 2 4" xfId="22374"/>
    <cellStyle name="Total 3 2 2 2 2 4 2" xfId="32054"/>
    <cellStyle name="Total 3 2 2 2 2 5" xfId="24521"/>
    <cellStyle name="Total 3 2 2 2 2 5 2" xfId="34201"/>
    <cellStyle name="Total 3 2 2 2 2 6" xfId="24456"/>
    <cellStyle name="Total 3 2 2 2 2 6 2" xfId="34136"/>
    <cellStyle name="Total 3 2 2 2 2 7" xfId="25647"/>
    <cellStyle name="Total 3 2 2 2 3" xfId="16634"/>
    <cellStyle name="Total 3 2 2 2 3 2" xfId="17402"/>
    <cellStyle name="Total 3 2 2 2 3 2 2" xfId="22962"/>
    <cellStyle name="Total 3 2 2 2 3 2 2 2" xfId="32642"/>
    <cellStyle name="Total 3 2 2 2 3 2 3" xfId="21233"/>
    <cellStyle name="Total 3 2 2 2 3 2 3 2" xfId="30913"/>
    <cellStyle name="Total 3 2 2 2 3 2 4" xfId="24302"/>
    <cellStyle name="Total 3 2 2 2 3 2 4 2" xfId="33982"/>
    <cellStyle name="Total 3 2 2 2 3 2 5" xfId="26884"/>
    <cellStyle name="Total 3 2 2 2 3 2 6" xfId="25053"/>
    <cellStyle name="Total 3 2 2 2 3 3" xfId="18083"/>
    <cellStyle name="Total 3 2 2 2 3 3 2" xfId="23643"/>
    <cellStyle name="Total 3 2 2 2 3 3 2 2" xfId="33323"/>
    <cellStyle name="Total 3 2 2 2 3 3 3" xfId="20659"/>
    <cellStyle name="Total 3 2 2 2 3 3 3 2" xfId="30339"/>
    <cellStyle name="Total 3 2 2 2 3 3 4" xfId="18526"/>
    <cellStyle name="Total 3 2 2 2 3 3 4 2" xfId="28206"/>
    <cellStyle name="Total 3 2 2 2 3 3 5" xfId="27767"/>
    <cellStyle name="Total 3 2 2 2 3 4" xfId="22138"/>
    <cellStyle name="Total 3 2 2 2 3 4 2" xfId="31818"/>
    <cellStyle name="Total 3 2 2 2 3 5" xfId="18713"/>
    <cellStyle name="Total 3 2 2 2 3 5 2" xfId="28393"/>
    <cellStyle name="Total 3 2 2 2 3 6" xfId="19706"/>
    <cellStyle name="Total 3 2 2 2 3 6 2" xfId="29386"/>
    <cellStyle name="Total 3 2 2 2 3 7" xfId="25454"/>
    <cellStyle name="Total 3 2 2 2 4" xfId="16958"/>
    <cellStyle name="Total 3 2 2 2 4 2" xfId="22511"/>
    <cellStyle name="Total 3 2 2 2 4 2 2" xfId="32191"/>
    <cellStyle name="Total 3 2 2 2 4 3" xfId="20245"/>
    <cellStyle name="Total 3 2 2 2 4 3 2" xfId="29925"/>
    <cellStyle name="Total 3 2 2 2 4 4" xfId="24529"/>
    <cellStyle name="Total 3 2 2 2 4 4 2" xfId="34209"/>
    <cellStyle name="Total 3 2 2 2 4 5" xfId="26493"/>
    <cellStyle name="Total 3 2 2 2 4 6" xfId="25818"/>
    <cellStyle name="Total 3 2 2 2 5" xfId="17813"/>
    <cellStyle name="Total 3 2 2 2 5 2" xfId="23373"/>
    <cellStyle name="Total 3 2 2 2 5 2 2" xfId="33053"/>
    <cellStyle name="Total 3 2 2 2 5 3" xfId="19959"/>
    <cellStyle name="Total 3 2 2 2 5 3 2" xfId="29639"/>
    <cellStyle name="Total 3 2 2 2 5 4" xfId="24816"/>
    <cellStyle name="Total 3 2 2 2 5 4 2" xfId="34496"/>
    <cellStyle name="Total 3 2 2 2 5 5" xfId="27497"/>
    <cellStyle name="Total 3 2 2 2 6" xfId="21868"/>
    <cellStyle name="Total 3 2 2 2 6 2" xfId="31548"/>
    <cellStyle name="Total 3 2 2 2 7" xfId="20857"/>
    <cellStyle name="Total 3 2 2 2 7 2" xfId="30537"/>
    <cellStyle name="Total 3 2 2 2 8" xfId="18813"/>
    <cellStyle name="Total 3 2 2 2 8 2" xfId="28493"/>
    <cellStyle name="Total 3 2 2 2 9" xfId="25288"/>
    <cellStyle name="Total 3 2 2 3" xfId="16234"/>
    <cellStyle name="Total 3 2 2 3 2" xfId="17575"/>
    <cellStyle name="Total 3 2 2 3 2 2" xfId="23135"/>
    <cellStyle name="Total 3 2 2 3 2 2 2" xfId="32815"/>
    <cellStyle name="Total 3 2 2 3 2 3" xfId="20469"/>
    <cellStyle name="Total 3 2 2 3 2 3 2" xfId="30149"/>
    <cellStyle name="Total 3 2 2 3 2 4" xfId="21395"/>
    <cellStyle name="Total 3 2 2 3 2 4 2" xfId="31075"/>
    <cellStyle name="Total 3 2 2 3 2 5" xfId="27057"/>
    <cellStyle name="Total 3 2 2 3 2 6" xfId="27259"/>
    <cellStyle name="Total 3 2 2 3 3" xfId="18256"/>
    <cellStyle name="Total 3 2 2 3 3 2" xfId="23816"/>
    <cellStyle name="Total 3 2 2 3 3 2 2" xfId="33496"/>
    <cellStyle name="Total 3 2 2 3 3 3" xfId="24249"/>
    <cellStyle name="Total 3 2 2 3 3 3 2" xfId="33929"/>
    <cellStyle name="Total 3 2 2 3 3 4" xfId="24818"/>
    <cellStyle name="Total 3 2 2 3 3 4 2" xfId="34498"/>
    <cellStyle name="Total 3 2 2 3 3 5" xfId="27940"/>
    <cellStyle name="Total 3 2 2 3 4" xfId="22311"/>
    <cellStyle name="Total 3 2 2 3 4 2" xfId="31991"/>
    <cellStyle name="Total 3 2 2 3 5" xfId="19400"/>
    <cellStyle name="Total 3 2 2 3 5 2" xfId="29080"/>
    <cellStyle name="Total 3 2 2 3 6" xfId="19197"/>
    <cellStyle name="Total 3 2 2 3 6 2" xfId="28877"/>
    <cellStyle name="Total 3 2 2 3 7" xfId="25753"/>
    <cellStyle name="Total 3 2 2 4" xfId="16571"/>
    <cellStyle name="Total 3 2 2 4 2" xfId="17339"/>
    <cellStyle name="Total 3 2 2 4 2 2" xfId="22899"/>
    <cellStyle name="Total 3 2 2 4 2 2 2" xfId="32579"/>
    <cellStyle name="Total 3 2 2 4 2 3" xfId="20878"/>
    <cellStyle name="Total 3 2 2 4 2 3 2" xfId="30558"/>
    <cellStyle name="Total 3 2 2 4 2 4" xfId="20537"/>
    <cellStyle name="Total 3 2 2 4 2 4 2" xfId="30217"/>
    <cellStyle name="Total 3 2 2 4 2 5" xfId="26821"/>
    <cellStyle name="Total 3 2 2 4 2 6" xfId="25062"/>
    <cellStyle name="Total 3 2 2 4 3" xfId="18020"/>
    <cellStyle name="Total 3 2 2 4 3 2" xfId="23580"/>
    <cellStyle name="Total 3 2 2 4 3 2 2" xfId="33260"/>
    <cellStyle name="Total 3 2 2 4 3 3" xfId="19068"/>
    <cellStyle name="Total 3 2 2 4 3 3 2" xfId="28748"/>
    <cellStyle name="Total 3 2 2 4 3 4" xfId="21619"/>
    <cellStyle name="Total 3 2 2 4 3 4 2" xfId="31299"/>
    <cellStyle name="Total 3 2 2 4 3 5" xfId="27704"/>
    <cellStyle name="Total 3 2 2 4 4" xfId="22075"/>
    <cellStyle name="Total 3 2 2 4 4 2" xfId="31755"/>
    <cellStyle name="Total 3 2 2 4 5" xfId="21350"/>
    <cellStyle name="Total 3 2 2 4 5 2" xfId="31030"/>
    <cellStyle name="Total 3 2 2 4 6" xfId="19810"/>
    <cellStyle name="Total 3 2 2 4 6 2" xfId="29490"/>
    <cellStyle name="Total 3 2 2 4 7" xfId="25446"/>
    <cellStyle name="Total 3 2 2 5" xfId="17298"/>
    <cellStyle name="Total 3 2 2 5 2" xfId="22858"/>
    <cellStyle name="Total 3 2 2 5 2 2" xfId="32538"/>
    <cellStyle name="Total 3 2 2 5 3" xfId="19373"/>
    <cellStyle name="Total 3 2 2 5 3 2" xfId="29053"/>
    <cellStyle name="Total 3 2 2 5 4" xfId="20580"/>
    <cellStyle name="Total 3 2 2 5 4 2" xfId="30260"/>
    <cellStyle name="Total 3 2 2 5 5" xfId="26790"/>
    <cellStyle name="Total 3 2 2 5 6" xfId="26368"/>
    <cellStyle name="Total 3 2 2 6" xfId="17750"/>
    <cellStyle name="Total 3 2 2 6 2" xfId="23310"/>
    <cellStyle name="Total 3 2 2 6 2 2" xfId="32990"/>
    <cellStyle name="Total 3 2 2 6 3" xfId="21526"/>
    <cellStyle name="Total 3 2 2 6 3 2" xfId="31206"/>
    <cellStyle name="Total 3 2 2 6 4" xfId="24494"/>
    <cellStyle name="Total 3 2 2 6 4 2" xfId="34174"/>
    <cellStyle name="Total 3 2 2 6 5" xfId="27434"/>
    <cellStyle name="Total 3 2 2 7" xfId="21803"/>
    <cellStyle name="Total 3 2 2 7 2" xfId="31483"/>
    <cellStyle name="Total 3 2 2 8" xfId="18514"/>
    <cellStyle name="Total 3 2 2 8 2" xfId="28194"/>
    <cellStyle name="Total 3 2 2 9" xfId="24655"/>
    <cellStyle name="Total 3 2 2 9 2" xfId="34335"/>
    <cellStyle name="Total 3 2 3" xfId="16181"/>
    <cellStyle name="Total 3 2 3 2" xfId="16687"/>
    <cellStyle name="Total 3 2 3 2 2" xfId="17522"/>
    <cellStyle name="Total 3 2 3 2 2 2" xfId="23082"/>
    <cellStyle name="Total 3 2 3 2 2 2 2" xfId="32762"/>
    <cellStyle name="Total 3 2 3 2 2 3" xfId="20833"/>
    <cellStyle name="Total 3 2 3 2 2 3 2" xfId="30513"/>
    <cellStyle name="Total 3 2 3 2 2 4" xfId="18817"/>
    <cellStyle name="Total 3 2 3 2 2 4 2" xfId="28497"/>
    <cellStyle name="Total 3 2 3 2 2 5" xfId="27004"/>
    <cellStyle name="Total 3 2 3 2 2 6" xfId="25127"/>
    <cellStyle name="Total 3 2 3 2 3" xfId="18203"/>
    <cellStyle name="Total 3 2 3 2 3 2" xfId="23763"/>
    <cellStyle name="Total 3 2 3 2 3 2 2" xfId="33443"/>
    <cellStyle name="Total 3 2 3 2 3 3" xfId="24284"/>
    <cellStyle name="Total 3 2 3 2 3 3 2" xfId="33964"/>
    <cellStyle name="Total 3 2 3 2 3 4" xfId="20186"/>
    <cellStyle name="Total 3 2 3 2 3 4 2" xfId="29866"/>
    <cellStyle name="Total 3 2 3 2 3 5" xfId="27887"/>
    <cellStyle name="Total 3 2 3 2 4" xfId="22258"/>
    <cellStyle name="Total 3 2 3 2 4 2" xfId="31938"/>
    <cellStyle name="Total 3 2 3 2 5" xfId="20329"/>
    <cellStyle name="Total 3 2 3 2 5 2" xfId="30009"/>
    <cellStyle name="Total 3 2 3 2 6" xfId="19358"/>
    <cellStyle name="Total 3 2 3 2 6 2" xfId="29038"/>
    <cellStyle name="Total 3 2 3 2 7" xfId="25384"/>
    <cellStyle name="Total 3 2 3 3" xfId="16518"/>
    <cellStyle name="Total 3 2 3 3 2" xfId="17000"/>
    <cellStyle name="Total 3 2 3 3 2 2" xfId="22553"/>
    <cellStyle name="Total 3 2 3 3 2 2 2" xfId="32233"/>
    <cellStyle name="Total 3 2 3 3 2 3" xfId="19504"/>
    <cellStyle name="Total 3 2 3 3 2 3 2" xfId="29184"/>
    <cellStyle name="Total 3 2 3 3 2 4" xfId="21307"/>
    <cellStyle name="Total 3 2 3 3 2 4 2" xfId="30987"/>
    <cellStyle name="Total 3 2 3 3 2 5" xfId="26535"/>
    <cellStyle name="Total 3 2 3 3 2 6" xfId="25493"/>
    <cellStyle name="Total 3 2 3 3 3" xfId="17967"/>
    <cellStyle name="Total 3 2 3 3 3 2" xfId="23527"/>
    <cellStyle name="Total 3 2 3 3 3 2 2" xfId="33207"/>
    <cellStyle name="Total 3 2 3 3 3 3" xfId="24425"/>
    <cellStyle name="Total 3 2 3 3 3 3 2" xfId="34105"/>
    <cellStyle name="Total 3 2 3 3 3 4" xfId="24996"/>
    <cellStyle name="Total 3 2 3 3 3 4 2" xfId="34676"/>
    <cellStyle name="Total 3 2 3 3 3 5" xfId="27651"/>
    <cellStyle name="Total 3 2 3 3 4" xfId="22022"/>
    <cellStyle name="Total 3 2 3 3 4 2" xfId="31702"/>
    <cellStyle name="Total 3 2 3 3 5" xfId="19874"/>
    <cellStyle name="Total 3 2 3 3 5 2" xfId="29554"/>
    <cellStyle name="Total 3 2 3 3 6" xfId="24951"/>
    <cellStyle name="Total 3 2 3 3 6 2" xfId="34631"/>
    <cellStyle name="Total 3 2 3 3 7" xfId="26268"/>
    <cellStyle name="Total 3 2 3 4" xfId="17175"/>
    <cellStyle name="Total 3 2 3 4 2" xfId="22728"/>
    <cellStyle name="Total 3 2 3 4 2 2" xfId="32408"/>
    <cellStyle name="Total 3 2 3 4 3" xfId="18351"/>
    <cellStyle name="Total 3 2 3 4 3 2" xfId="28031"/>
    <cellStyle name="Total 3 2 3 4 4" xfId="24746"/>
    <cellStyle name="Total 3 2 3 4 4 2" xfId="34426"/>
    <cellStyle name="Total 3 2 3 4 5" xfId="26695"/>
    <cellStyle name="Total 3 2 3 4 6" xfId="27173"/>
    <cellStyle name="Total 3 2 3 5" xfId="17697"/>
    <cellStyle name="Total 3 2 3 5 2" xfId="23257"/>
    <cellStyle name="Total 3 2 3 5 2 2" xfId="32937"/>
    <cellStyle name="Total 3 2 3 5 3" xfId="23945"/>
    <cellStyle name="Total 3 2 3 5 3 2" xfId="33625"/>
    <cellStyle name="Total 3 2 3 5 4" xfId="19472"/>
    <cellStyle name="Total 3 2 3 5 4 2" xfId="29152"/>
    <cellStyle name="Total 3 2 3 5 5" xfId="27381"/>
    <cellStyle name="Total 3 2 3 6" xfId="21748"/>
    <cellStyle name="Total 3 2 3 6 2" xfId="31428"/>
    <cellStyle name="Total 3 2 3 7" xfId="20060"/>
    <cellStyle name="Total 3 2 3 7 2" xfId="29740"/>
    <cellStyle name="Total 3 2 3 8" xfId="19435"/>
    <cellStyle name="Total 3 2 3 8 2" xfId="29115"/>
    <cellStyle name="Total 3 2 3 9" xfId="25693"/>
    <cellStyle name="Total 3 2 4" xfId="16129"/>
    <cellStyle name="Total 3 2 4 2" xfId="16675"/>
    <cellStyle name="Total 3 2 4 2 2" xfId="17477"/>
    <cellStyle name="Total 3 2 4 2 2 2" xfId="23037"/>
    <cellStyle name="Total 3 2 4 2 2 2 2" xfId="32717"/>
    <cellStyle name="Total 3 2 4 2 2 3" xfId="18911"/>
    <cellStyle name="Total 3 2 4 2 2 3 2" xfId="28591"/>
    <cellStyle name="Total 3 2 4 2 2 4" xfId="19584"/>
    <cellStyle name="Total 3 2 4 2 2 4 2" xfId="29264"/>
    <cellStyle name="Total 3 2 4 2 2 5" xfId="26959"/>
    <cellStyle name="Total 3 2 4 2 2 6" xfId="25132"/>
    <cellStyle name="Total 3 2 4 2 3" xfId="18158"/>
    <cellStyle name="Total 3 2 4 2 3 2" xfId="23718"/>
    <cellStyle name="Total 3 2 4 2 3 2 2" xfId="33398"/>
    <cellStyle name="Total 3 2 4 2 3 3" xfId="19797"/>
    <cellStyle name="Total 3 2 4 2 3 3 2" xfId="29477"/>
    <cellStyle name="Total 3 2 4 2 3 4" xfId="24750"/>
    <cellStyle name="Total 3 2 4 2 3 4 2" xfId="34430"/>
    <cellStyle name="Total 3 2 4 2 3 5" xfId="27842"/>
    <cellStyle name="Total 3 2 4 2 4" xfId="22213"/>
    <cellStyle name="Total 3 2 4 2 4 2" xfId="31893"/>
    <cellStyle name="Total 3 2 4 2 5" xfId="19509"/>
    <cellStyle name="Total 3 2 4 2 5 2" xfId="29189"/>
    <cellStyle name="Total 3 2 4 2 6" xfId="19662"/>
    <cellStyle name="Total 3 2 4 2 6 2" xfId="29342"/>
    <cellStyle name="Total 3 2 4 2 7" xfId="25879"/>
    <cellStyle name="Total 3 2 4 3" xfId="16473"/>
    <cellStyle name="Total 3 2 4 3 2" xfId="17006"/>
    <cellStyle name="Total 3 2 4 3 2 2" xfId="22559"/>
    <cellStyle name="Total 3 2 4 3 2 2 2" xfId="32239"/>
    <cellStyle name="Total 3 2 4 3 2 3" xfId="19910"/>
    <cellStyle name="Total 3 2 4 3 2 3 2" xfId="29590"/>
    <cellStyle name="Total 3 2 4 3 2 4" xfId="20390"/>
    <cellStyle name="Total 3 2 4 3 2 4 2" xfId="30070"/>
    <cellStyle name="Total 3 2 4 3 2 5" xfId="26541"/>
    <cellStyle name="Total 3 2 4 3 2 6" xfId="25798"/>
    <cellStyle name="Total 3 2 4 3 3" xfId="17922"/>
    <cellStyle name="Total 3 2 4 3 3 2" xfId="23482"/>
    <cellStyle name="Total 3 2 4 3 3 2 2" xfId="33162"/>
    <cellStyle name="Total 3 2 4 3 3 3" xfId="18340"/>
    <cellStyle name="Total 3 2 4 3 3 3 2" xfId="28020"/>
    <cellStyle name="Total 3 2 4 3 3 4" xfId="18438"/>
    <cellStyle name="Total 3 2 4 3 3 4 2" xfId="28118"/>
    <cellStyle name="Total 3 2 4 3 3 5" xfId="27606"/>
    <cellStyle name="Total 3 2 4 3 4" xfId="21977"/>
    <cellStyle name="Total 3 2 4 3 4 2" xfId="31657"/>
    <cellStyle name="Total 3 2 4 3 5" xfId="20881"/>
    <cellStyle name="Total 3 2 4 3 5 2" xfId="30561"/>
    <cellStyle name="Total 3 2 4 3 6" xfId="20595"/>
    <cellStyle name="Total 3 2 4 3 6 2" xfId="30275"/>
    <cellStyle name="Total 3 2 4 3 7" xfId="26113"/>
    <cellStyle name="Total 3 2 4 4" xfId="17165"/>
    <cellStyle name="Total 3 2 4 4 2" xfId="22718"/>
    <cellStyle name="Total 3 2 4 4 2 2" xfId="32398"/>
    <cellStyle name="Total 3 2 4 4 3" xfId="21250"/>
    <cellStyle name="Total 3 2 4 4 3 2" xfId="30930"/>
    <cellStyle name="Total 3 2 4 4 4" xfId="20326"/>
    <cellStyle name="Total 3 2 4 4 4 2" xfId="30006"/>
    <cellStyle name="Total 3 2 4 4 5" xfId="26686"/>
    <cellStyle name="Total 3 2 4 4 6" xfId="26327"/>
    <cellStyle name="Total 3 2 4 5" xfId="17652"/>
    <cellStyle name="Total 3 2 4 5 2" xfId="23212"/>
    <cellStyle name="Total 3 2 4 5 2 2" xfId="32892"/>
    <cellStyle name="Total 3 2 4 5 3" xfId="18885"/>
    <cellStyle name="Total 3 2 4 5 3 2" xfId="28565"/>
    <cellStyle name="Total 3 2 4 5 4" xfId="20987"/>
    <cellStyle name="Total 3 2 4 5 4 2" xfId="30667"/>
    <cellStyle name="Total 3 2 4 5 5" xfId="27336"/>
    <cellStyle name="Total 3 2 4 6" xfId="21699"/>
    <cellStyle name="Total 3 2 4 6 2" xfId="31379"/>
    <cellStyle name="Total 3 2 4 7" xfId="20546"/>
    <cellStyle name="Total 3 2 4 7 2" xfId="30226"/>
    <cellStyle name="Total 3 2 4 8" xfId="18780"/>
    <cellStyle name="Total 3 2 4 8 2" xfId="28460"/>
    <cellStyle name="Total 3 2 4 9" xfId="25427"/>
    <cellStyle name="Total 3 2 5" xfId="16082"/>
    <cellStyle name="Total 3 2 5 2" xfId="17430"/>
    <cellStyle name="Total 3 2 5 2 2" xfId="22990"/>
    <cellStyle name="Total 3 2 5 2 2 2" xfId="32670"/>
    <cellStyle name="Total 3 2 5 2 3" xfId="20746"/>
    <cellStyle name="Total 3 2 5 2 3 2" xfId="30426"/>
    <cellStyle name="Total 3 2 5 2 4" xfId="20565"/>
    <cellStyle name="Total 3 2 5 2 4 2" xfId="30245"/>
    <cellStyle name="Total 3 2 5 2 5" xfId="26912"/>
    <cellStyle name="Total 3 2 5 2 6" xfId="25229"/>
    <cellStyle name="Total 3 2 5 3" xfId="18111"/>
    <cellStyle name="Total 3 2 5 3 2" xfId="23671"/>
    <cellStyle name="Total 3 2 5 3 2 2" xfId="33351"/>
    <cellStyle name="Total 3 2 5 3 3" xfId="24308"/>
    <cellStyle name="Total 3 2 5 3 3 2" xfId="33988"/>
    <cellStyle name="Total 3 2 5 3 4" xfId="18835"/>
    <cellStyle name="Total 3 2 5 3 4 2" xfId="28515"/>
    <cellStyle name="Total 3 2 5 3 5" xfId="27795"/>
    <cellStyle name="Total 3 2 5 4" xfId="22166"/>
    <cellStyle name="Total 3 2 5 4 2" xfId="31846"/>
    <cellStyle name="Total 3 2 5 5" xfId="21535"/>
    <cellStyle name="Total 3 2 5 5 2" xfId="31215"/>
    <cellStyle name="Total 3 2 5 6" xfId="24294"/>
    <cellStyle name="Total 3 2 5 6 2" xfId="33974"/>
    <cellStyle name="Total 3 2 5 7" xfId="25853"/>
    <cellStyle name="Total 3 2 6" xfId="16426"/>
    <cellStyle name="Total 3 2 6 2" xfId="16980"/>
    <cellStyle name="Total 3 2 6 2 2" xfId="22533"/>
    <cellStyle name="Total 3 2 6 2 2 2" xfId="32213"/>
    <cellStyle name="Total 3 2 6 2 3" xfId="19302"/>
    <cellStyle name="Total 3 2 6 2 3 2" xfId="28982"/>
    <cellStyle name="Total 3 2 6 2 4" xfId="18752"/>
    <cellStyle name="Total 3 2 6 2 4 2" xfId="28432"/>
    <cellStyle name="Total 3 2 6 2 5" xfId="26515"/>
    <cellStyle name="Total 3 2 6 2 6" xfId="26261"/>
    <cellStyle name="Total 3 2 6 3" xfId="17875"/>
    <cellStyle name="Total 3 2 6 3 2" xfId="23435"/>
    <cellStyle name="Total 3 2 6 3 2 2" xfId="33115"/>
    <cellStyle name="Total 3 2 6 3 3" xfId="21009"/>
    <cellStyle name="Total 3 2 6 3 3 2" xfId="30689"/>
    <cellStyle name="Total 3 2 6 3 4" xfId="21060"/>
    <cellStyle name="Total 3 2 6 3 4 2" xfId="30740"/>
    <cellStyle name="Total 3 2 6 3 5" xfId="27559"/>
    <cellStyle name="Total 3 2 6 4" xfId="21930"/>
    <cellStyle name="Total 3 2 6 4 2" xfId="31610"/>
    <cellStyle name="Total 3 2 6 5" xfId="20061"/>
    <cellStyle name="Total 3 2 6 5 2" xfId="29741"/>
    <cellStyle name="Total 3 2 6 6" xfId="24124"/>
    <cellStyle name="Total 3 2 6 6 2" xfId="33804"/>
    <cellStyle name="Total 3 2 6 7" xfId="25590"/>
    <cellStyle name="Total 3 2 7" xfId="17105"/>
    <cellStyle name="Total 3 2 7 2" xfId="22658"/>
    <cellStyle name="Total 3 2 7 2 2" xfId="32338"/>
    <cellStyle name="Total 3 2 7 3" xfId="21539"/>
    <cellStyle name="Total 3 2 7 3 2" xfId="31219"/>
    <cellStyle name="Total 3 2 7 4" xfId="20348"/>
    <cellStyle name="Total 3 2 7 4 2" xfId="30028"/>
    <cellStyle name="Total 3 2 7 5" xfId="26631"/>
    <cellStyle name="Total 3 2 7 6" xfId="25451"/>
    <cellStyle name="Total 3 2 8" xfId="17232"/>
    <cellStyle name="Total 3 2 8 2" xfId="22785"/>
    <cellStyle name="Total 3 2 8 2 2" xfId="32465"/>
    <cellStyle name="Total 3 2 8 3" xfId="20087"/>
    <cellStyle name="Total 3 2 8 3 2" xfId="29767"/>
    <cellStyle name="Total 3 2 8 4" xfId="19408"/>
    <cellStyle name="Total 3 2 8 4 2" xfId="29088"/>
    <cellStyle name="Total 3 2 8 5" xfId="27187"/>
    <cellStyle name="Total 3 2 9" xfId="21651"/>
    <cellStyle name="Total 3 2 9 2" xfId="31331"/>
    <cellStyle name="Total 3 3" xfId="15998"/>
    <cellStyle name="Total 3 3 10" xfId="25480"/>
    <cellStyle name="Total 3 3 2" xfId="16270"/>
    <cellStyle name="Total 3 3 2 2" xfId="16741"/>
    <cellStyle name="Total 3 3 2 2 2" xfId="17611"/>
    <cellStyle name="Total 3 3 2 2 2 2" xfId="23171"/>
    <cellStyle name="Total 3 3 2 2 2 2 2" xfId="32851"/>
    <cellStyle name="Total 3 3 2 2 2 3" xfId="20704"/>
    <cellStyle name="Total 3 3 2 2 2 3 2" xfId="30384"/>
    <cellStyle name="Total 3 3 2 2 2 4" xfId="20297"/>
    <cellStyle name="Total 3 3 2 2 2 4 2" xfId="29977"/>
    <cellStyle name="Total 3 3 2 2 2 5" xfId="27093"/>
    <cellStyle name="Total 3 3 2 2 2 6" xfId="27295"/>
    <cellStyle name="Total 3 3 2 2 3" xfId="18292"/>
    <cellStyle name="Total 3 3 2 2 3 2" xfId="23852"/>
    <cellStyle name="Total 3 3 2 2 3 2 2" xfId="33532"/>
    <cellStyle name="Total 3 3 2 2 3 3" xfId="24132"/>
    <cellStyle name="Total 3 3 2 2 3 3 2" xfId="33812"/>
    <cellStyle name="Total 3 3 2 2 3 4" xfId="24630"/>
    <cellStyle name="Total 3 3 2 2 3 4 2" xfId="34310"/>
    <cellStyle name="Total 3 3 2 2 3 5" xfId="27976"/>
    <cellStyle name="Total 3 3 2 2 4" xfId="22347"/>
    <cellStyle name="Total 3 3 2 2 4 2" xfId="32027"/>
    <cellStyle name="Total 3 3 2 2 5" xfId="21045"/>
    <cellStyle name="Total 3 3 2 2 5 2" xfId="30725"/>
    <cellStyle name="Total 3 3 2 2 6" xfId="25008"/>
    <cellStyle name="Total 3 3 2 2 6 2" xfId="34688"/>
    <cellStyle name="Total 3 3 2 2 7" xfId="25919"/>
    <cellStyle name="Total 3 3 2 3" xfId="16607"/>
    <cellStyle name="Total 3 3 2 3 2" xfId="17375"/>
    <cellStyle name="Total 3 3 2 3 2 2" xfId="22935"/>
    <cellStyle name="Total 3 3 2 3 2 2 2" xfId="32615"/>
    <cellStyle name="Total 3 3 2 3 2 3" xfId="18600"/>
    <cellStyle name="Total 3 3 2 3 2 3 2" xfId="28280"/>
    <cellStyle name="Total 3 3 2 3 2 4" xfId="24854"/>
    <cellStyle name="Total 3 3 2 3 2 4 2" xfId="34534"/>
    <cellStyle name="Total 3 3 2 3 2 5" xfId="26857"/>
    <cellStyle name="Total 3 3 2 3 2 6" xfId="25100"/>
    <cellStyle name="Total 3 3 2 3 3" xfId="18056"/>
    <cellStyle name="Total 3 3 2 3 3 2" xfId="23616"/>
    <cellStyle name="Total 3 3 2 3 3 2 2" xfId="33296"/>
    <cellStyle name="Total 3 3 2 3 3 3" xfId="19437"/>
    <cellStyle name="Total 3 3 2 3 3 3 2" xfId="29117"/>
    <cellStyle name="Total 3 3 2 3 3 4" xfId="20161"/>
    <cellStyle name="Total 3 3 2 3 3 4 2" xfId="29841"/>
    <cellStyle name="Total 3 3 2 3 3 5" xfId="27740"/>
    <cellStyle name="Total 3 3 2 3 4" xfId="22111"/>
    <cellStyle name="Total 3 3 2 3 4 2" xfId="31791"/>
    <cellStyle name="Total 3 3 2 3 5" xfId="18699"/>
    <cellStyle name="Total 3 3 2 3 5 2" xfId="28379"/>
    <cellStyle name="Total 3 3 2 3 6" xfId="18378"/>
    <cellStyle name="Total 3 3 2 3 6 2" xfId="28058"/>
    <cellStyle name="Total 3 3 2 3 7" xfId="25813"/>
    <cellStyle name="Total 3 3 2 4" xfId="17301"/>
    <cellStyle name="Total 3 3 2 4 2" xfId="22861"/>
    <cellStyle name="Total 3 3 2 4 2 2" xfId="32541"/>
    <cellStyle name="Total 3 3 2 4 3" xfId="20215"/>
    <cellStyle name="Total 3 3 2 4 3 2" xfId="29895"/>
    <cellStyle name="Total 3 3 2 4 4" xfId="20197"/>
    <cellStyle name="Total 3 3 2 4 4 2" xfId="29877"/>
    <cellStyle name="Total 3 3 2 4 5" xfId="26792"/>
    <cellStyle name="Total 3 3 2 4 6" xfId="26352"/>
    <cellStyle name="Total 3 3 2 5" xfId="17786"/>
    <cellStyle name="Total 3 3 2 5 2" xfId="23346"/>
    <cellStyle name="Total 3 3 2 5 2 2" xfId="33026"/>
    <cellStyle name="Total 3 3 2 5 3" xfId="24374"/>
    <cellStyle name="Total 3 3 2 5 3 2" xfId="34054"/>
    <cellStyle name="Total 3 3 2 5 4" xfId="19983"/>
    <cellStyle name="Total 3 3 2 5 4 2" xfId="29663"/>
    <cellStyle name="Total 3 3 2 5 5" xfId="27470"/>
    <cellStyle name="Total 3 3 2 6" xfId="21841"/>
    <cellStyle name="Total 3 3 2 6 2" xfId="31521"/>
    <cellStyle name="Total 3 3 2 7" xfId="20369"/>
    <cellStyle name="Total 3 3 2 7 2" xfId="30049"/>
    <cellStyle name="Total 3 3 2 8" xfId="19058"/>
    <cellStyle name="Total 3 3 2 8 2" xfId="28738"/>
    <cellStyle name="Total 3 3 2 9" xfId="26067"/>
    <cellStyle name="Total 3 3 3" xfId="16158"/>
    <cellStyle name="Total 3 3 3 2" xfId="17499"/>
    <cellStyle name="Total 3 3 3 2 2" xfId="23059"/>
    <cellStyle name="Total 3 3 3 2 2 2" xfId="32739"/>
    <cellStyle name="Total 3 3 3 2 3" xfId="20636"/>
    <cellStyle name="Total 3 3 3 2 3 2" xfId="30316"/>
    <cellStyle name="Total 3 3 3 2 4" xfId="19077"/>
    <cellStyle name="Total 3 3 3 2 4 2" xfId="28757"/>
    <cellStyle name="Total 3 3 3 2 5" xfId="26981"/>
    <cellStyle name="Total 3 3 3 2 6" xfId="25627"/>
    <cellStyle name="Total 3 3 3 3" xfId="18180"/>
    <cellStyle name="Total 3 3 3 3 2" xfId="23740"/>
    <cellStyle name="Total 3 3 3 3 2 2" xfId="33420"/>
    <cellStyle name="Total 3 3 3 3 3" xfId="24107"/>
    <cellStyle name="Total 3 3 3 3 3 2" xfId="33787"/>
    <cellStyle name="Total 3 3 3 3 4" xfId="25006"/>
    <cellStyle name="Total 3 3 3 3 4 2" xfId="34686"/>
    <cellStyle name="Total 3 3 3 3 5" xfId="27864"/>
    <cellStyle name="Total 3 3 3 4" xfId="22235"/>
    <cellStyle name="Total 3 3 3 4 2" xfId="31915"/>
    <cellStyle name="Total 3 3 3 5" xfId="21274"/>
    <cellStyle name="Total 3 3 3 5 2" xfId="30954"/>
    <cellStyle name="Total 3 3 3 6" xfId="21523"/>
    <cellStyle name="Total 3 3 3 6 2" xfId="31203"/>
    <cellStyle name="Total 3 3 3 7" xfId="25969"/>
    <cellStyle name="Total 3 3 4" xfId="16495"/>
    <cellStyle name="Total 3 3 4 2" xfId="16856"/>
    <cellStyle name="Total 3 3 4 2 2" xfId="22409"/>
    <cellStyle name="Total 3 3 4 2 2 2" xfId="32089"/>
    <cellStyle name="Total 3 3 4 2 3" xfId="18970"/>
    <cellStyle name="Total 3 3 4 2 3 2" xfId="28650"/>
    <cellStyle name="Total 3 3 4 2 4" xfId="24927"/>
    <cellStyle name="Total 3 3 4 2 4 2" xfId="34607"/>
    <cellStyle name="Total 3 3 4 2 5" xfId="26391"/>
    <cellStyle name="Total 3 3 4 2 6" xfId="26107"/>
    <cellStyle name="Total 3 3 4 3" xfId="17944"/>
    <cellStyle name="Total 3 3 4 3 2" xfId="23504"/>
    <cellStyle name="Total 3 3 4 3 2 2" xfId="33184"/>
    <cellStyle name="Total 3 3 4 3 3" xfId="19128"/>
    <cellStyle name="Total 3 3 4 3 3 2" xfId="28808"/>
    <cellStyle name="Total 3 3 4 3 4" xfId="21419"/>
    <cellStyle name="Total 3 3 4 3 4 2" xfId="31099"/>
    <cellStyle name="Total 3 3 4 3 5" xfId="27628"/>
    <cellStyle name="Total 3 3 4 4" xfId="21999"/>
    <cellStyle name="Total 3 3 4 4 2" xfId="31679"/>
    <cellStyle name="Total 3 3 4 5" xfId="19315"/>
    <cellStyle name="Total 3 3 4 5 2" xfId="28995"/>
    <cellStyle name="Total 3 3 4 6" xfId="18739"/>
    <cellStyle name="Total 3 3 4 6 2" xfId="28419"/>
    <cellStyle name="Total 3 3 4 7" xfId="25912"/>
    <cellStyle name="Total 3 3 5" xfId="17179"/>
    <cellStyle name="Total 3 3 5 2" xfId="22732"/>
    <cellStyle name="Total 3 3 5 2 2" xfId="32412"/>
    <cellStyle name="Total 3 3 5 3" xfId="23925"/>
    <cellStyle name="Total 3 3 5 3 2" xfId="33605"/>
    <cellStyle name="Total 3 3 5 4" xfId="21107"/>
    <cellStyle name="Total 3 3 5 4 2" xfId="30787"/>
    <cellStyle name="Total 3 3 5 5" xfId="26699"/>
    <cellStyle name="Total 3 3 5 6" xfId="26313"/>
    <cellStyle name="Total 3 3 6" xfId="17674"/>
    <cellStyle name="Total 3 3 6 2" xfId="23234"/>
    <cellStyle name="Total 3 3 6 2 2" xfId="32914"/>
    <cellStyle name="Total 3 3 6 3" xfId="18376"/>
    <cellStyle name="Total 3 3 6 3 2" xfId="28056"/>
    <cellStyle name="Total 3 3 6 4" xfId="19539"/>
    <cellStyle name="Total 3 3 6 4 2" xfId="29219"/>
    <cellStyle name="Total 3 3 6 5" xfId="27358"/>
    <cellStyle name="Total 3 3 7" xfId="21725"/>
    <cellStyle name="Total 3 3 7 2" xfId="31405"/>
    <cellStyle name="Total 3 3 8" xfId="19686"/>
    <cellStyle name="Total 3 3 8 2" xfId="29366"/>
    <cellStyle name="Total 3 3 9" xfId="24178"/>
    <cellStyle name="Total 3 3 9 2" xfId="33858"/>
    <cellStyle name="Total 3 4" xfId="16198"/>
    <cellStyle name="Total 3 4 2" xfId="16699"/>
    <cellStyle name="Total 3 4 2 2" xfId="17539"/>
    <cellStyle name="Total 3 4 2 2 2" xfId="23099"/>
    <cellStyle name="Total 3 4 2 2 2 2" xfId="32779"/>
    <cellStyle name="Total 3 4 2 2 3" xfId="19055"/>
    <cellStyle name="Total 3 4 2 2 3 2" xfId="28735"/>
    <cellStyle name="Total 3 4 2 2 4" xfId="24099"/>
    <cellStyle name="Total 3 4 2 2 4 2" xfId="33779"/>
    <cellStyle name="Total 3 4 2 2 5" xfId="27021"/>
    <cellStyle name="Total 3 4 2 2 6" xfId="27223"/>
    <cellStyle name="Total 3 4 2 3" xfId="18220"/>
    <cellStyle name="Total 3 4 2 3 2" xfId="23780"/>
    <cellStyle name="Total 3 4 2 3 2 2" xfId="33460"/>
    <cellStyle name="Total 3 4 2 3 3" xfId="24378"/>
    <cellStyle name="Total 3 4 2 3 3 2" xfId="34058"/>
    <cellStyle name="Total 3 4 2 3 4" xfId="24641"/>
    <cellStyle name="Total 3 4 2 3 4 2" xfId="34321"/>
    <cellStyle name="Total 3 4 2 3 5" xfId="27904"/>
    <cellStyle name="Total 3 4 2 4" xfId="22275"/>
    <cellStyle name="Total 3 4 2 4 2" xfId="31955"/>
    <cellStyle name="Total 3 4 2 5" xfId="18409"/>
    <cellStyle name="Total 3 4 2 5 2" xfId="28089"/>
    <cellStyle name="Total 3 4 2 6" xfId="24869"/>
    <cellStyle name="Total 3 4 2 6 2" xfId="34549"/>
    <cellStyle name="Total 3 4 2 7" xfId="26281"/>
    <cellStyle name="Total 3 4 3" xfId="16535"/>
    <cellStyle name="Total 3 4 3 2" xfId="17053"/>
    <cellStyle name="Total 3 4 3 2 2" xfId="22606"/>
    <cellStyle name="Total 3 4 3 2 2 2" xfId="32286"/>
    <cellStyle name="Total 3 4 3 2 3" xfId="24061"/>
    <cellStyle name="Total 3 4 3 2 3 2" xfId="33741"/>
    <cellStyle name="Total 3 4 3 2 4" xfId="20243"/>
    <cellStyle name="Total 3 4 3 2 4 2" xfId="29923"/>
    <cellStyle name="Total 3 4 3 2 5" xfId="26588"/>
    <cellStyle name="Total 3 4 3 2 6" xfId="25497"/>
    <cellStyle name="Total 3 4 3 3" xfId="17984"/>
    <cellStyle name="Total 3 4 3 3 2" xfId="23544"/>
    <cellStyle name="Total 3 4 3 3 2 2" xfId="33224"/>
    <cellStyle name="Total 3 4 3 3 3" xfId="21220"/>
    <cellStyle name="Total 3 4 3 3 3 2" xfId="30900"/>
    <cellStyle name="Total 3 4 3 3 4" xfId="24665"/>
    <cellStyle name="Total 3 4 3 3 4 2" xfId="34345"/>
    <cellStyle name="Total 3 4 3 3 5" xfId="27668"/>
    <cellStyle name="Total 3 4 3 4" xfId="22039"/>
    <cellStyle name="Total 3 4 3 4 2" xfId="31719"/>
    <cellStyle name="Total 3 4 3 5" xfId="19932"/>
    <cellStyle name="Total 3 4 3 5 2" xfId="29612"/>
    <cellStyle name="Total 3 4 3 6" xfId="24131"/>
    <cellStyle name="Total 3 4 3 6 2" xfId="33811"/>
    <cellStyle name="Total 3 4 3 7" xfId="25865"/>
    <cellStyle name="Total 3 4 4" xfId="17168"/>
    <cellStyle name="Total 3 4 4 2" xfId="22721"/>
    <cellStyle name="Total 3 4 4 2 2" xfId="32401"/>
    <cellStyle name="Total 3 4 4 3" xfId="20860"/>
    <cellStyle name="Total 3 4 4 3 2" xfId="30540"/>
    <cellStyle name="Total 3 4 4 4" xfId="24243"/>
    <cellStyle name="Total 3 4 4 4 2" xfId="33923"/>
    <cellStyle name="Total 3 4 4 5" xfId="26689"/>
    <cellStyle name="Total 3 4 4 6" xfId="27133"/>
    <cellStyle name="Total 3 4 5" xfId="17714"/>
    <cellStyle name="Total 3 4 5 2" xfId="23274"/>
    <cellStyle name="Total 3 4 5 2 2" xfId="32954"/>
    <cellStyle name="Total 3 4 5 3" xfId="20519"/>
    <cellStyle name="Total 3 4 5 3 2" xfId="30199"/>
    <cellStyle name="Total 3 4 5 4" xfId="24070"/>
    <cellStyle name="Total 3 4 5 4 2" xfId="33750"/>
    <cellStyle name="Total 3 4 5 5" xfId="27398"/>
    <cellStyle name="Total 3 4 6" xfId="21765"/>
    <cellStyle name="Total 3 4 6 2" xfId="31445"/>
    <cellStyle name="Total 3 4 7" xfId="20501"/>
    <cellStyle name="Total 3 4 7 2" xfId="30181"/>
    <cellStyle name="Total 3 4 8" xfId="19281"/>
    <cellStyle name="Total 3 4 8 2" xfId="28961"/>
    <cellStyle name="Total 3 4 9" xfId="25391"/>
    <cellStyle name="Total 3 5" xfId="16392"/>
    <cellStyle name="Total 3 5 2" xfId="16954"/>
    <cellStyle name="Total 3 5 2 2" xfId="22507"/>
    <cellStyle name="Total 3 5 2 2 2" xfId="32187"/>
    <cellStyle name="Total 3 5 2 3" xfId="20107"/>
    <cellStyle name="Total 3 5 2 3 2" xfId="29787"/>
    <cellStyle name="Total 3 5 2 4" xfId="24146"/>
    <cellStyle name="Total 3 5 2 4 2" xfId="33826"/>
    <cellStyle name="Total 3 5 2 5" xfId="26489"/>
    <cellStyle name="Total 3 5 2 6" xfId="25440"/>
    <cellStyle name="Total 3 5 3" xfId="17841"/>
    <cellStyle name="Total 3 5 3 2" xfId="23401"/>
    <cellStyle name="Total 3 5 3 2 2" xfId="33081"/>
    <cellStyle name="Total 3 5 3 3" xfId="24231"/>
    <cellStyle name="Total 3 5 3 3 2" xfId="33911"/>
    <cellStyle name="Total 3 5 3 4" xfId="24396"/>
    <cellStyle name="Total 3 5 3 4 2" xfId="34076"/>
    <cellStyle name="Total 3 5 3 5" xfId="27525"/>
    <cellStyle name="Total 3 5 4" xfId="21896"/>
    <cellStyle name="Total 3 5 4 2" xfId="31576"/>
    <cellStyle name="Total 3 5 5" xfId="19049"/>
    <cellStyle name="Total 3 5 5 2" xfId="28729"/>
    <cellStyle name="Total 3 5 6" xfId="20492"/>
    <cellStyle name="Total 3 5 6 2" xfId="30172"/>
    <cellStyle name="Total 3 5 7" xfId="25609"/>
    <cellStyle name="Total 3 6" xfId="24328"/>
    <cellStyle name="Total 3 6 2" xfId="34008"/>
    <cellStyle name="Total 4" xfId="306"/>
    <cellStyle name="Total 4 2" xfId="15958"/>
    <cellStyle name="Total 4 2 10" xfId="18854"/>
    <cellStyle name="Total 4 2 10 2" xfId="28534"/>
    <cellStyle name="Total 4 2 11" xfId="23935"/>
    <cellStyle name="Total 4 2 11 2" xfId="33615"/>
    <cellStyle name="Total 4 2 12" xfId="26045"/>
    <cellStyle name="Total 4 2 2" xfId="16050"/>
    <cellStyle name="Total 4 2 2 10" xfId="25745"/>
    <cellStyle name="Total 4 2 2 2" xfId="16300"/>
    <cellStyle name="Total 4 2 2 2 2" xfId="16771"/>
    <cellStyle name="Total 4 2 2 2 2 2" xfId="17641"/>
    <cellStyle name="Total 4 2 2 2 2 2 2" xfId="23201"/>
    <cellStyle name="Total 4 2 2 2 2 2 2 2" xfId="32881"/>
    <cellStyle name="Total 4 2 2 2 2 2 3" xfId="19174"/>
    <cellStyle name="Total 4 2 2 2 2 2 3 2" xfId="28854"/>
    <cellStyle name="Total 4 2 2 2 2 2 4" xfId="20172"/>
    <cellStyle name="Total 4 2 2 2 2 2 4 2" xfId="29852"/>
    <cellStyle name="Total 4 2 2 2 2 2 5" xfId="27123"/>
    <cellStyle name="Total 4 2 2 2 2 2 6" xfId="27325"/>
    <cellStyle name="Total 4 2 2 2 2 3" xfId="18322"/>
    <cellStyle name="Total 4 2 2 2 2 3 2" xfId="23882"/>
    <cellStyle name="Total 4 2 2 2 2 3 2 2" xfId="33562"/>
    <cellStyle name="Total 4 2 2 2 2 3 3" xfId="24582"/>
    <cellStyle name="Total 4 2 2 2 2 3 3 2" xfId="34262"/>
    <cellStyle name="Total 4 2 2 2 2 3 4" xfId="24648"/>
    <cellStyle name="Total 4 2 2 2 2 3 4 2" xfId="34328"/>
    <cellStyle name="Total 4 2 2 2 2 3 5" xfId="28006"/>
    <cellStyle name="Total 4 2 2 2 2 4" xfId="22377"/>
    <cellStyle name="Total 4 2 2 2 2 4 2" xfId="32057"/>
    <cellStyle name="Total 4 2 2 2 2 5" xfId="18934"/>
    <cellStyle name="Total 4 2 2 2 2 5 2" xfId="28614"/>
    <cellStyle name="Total 4 2 2 2 2 6" xfId="24534"/>
    <cellStyle name="Total 4 2 2 2 2 6 2" xfId="34214"/>
    <cellStyle name="Total 4 2 2 2 2 7" xfId="25271"/>
    <cellStyle name="Total 4 2 2 2 3" xfId="16637"/>
    <cellStyle name="Total 4 2 2 2 3 2" xfId="17405"/>
    <cellStyle name="Total 4 2 2 2 3 2 2" xfId="22965"/>
    <cellStyle name="Total 4 2 2 2 3 2 2 2" xfId="32645"/>
    <cellStyle name="Total 4 2 2 2 3 2 3" xfId="18517"/>
    <cellStyle name="Total 4 2 2 2 3 2 3 2" xfId="28197"/>
    <cellStyle name="Total 4 2 2 2 3 2 4" xfId="24344"/>
    <cellStyle name="Total 4 2 2 2 3 2 4 2" xfId="34024"/>
    <cellStyle name="Total 4 2 2 2 3 2 5" xfId="26887"/>
    <cellStyle name="Total 4 2 2 2 3 2 6" xfId="25233"/>
    <cellStyle name="Total 4 2 2 2 3 3" xfId="18086"/>
    <cellStyle name="Total 4 2 2 2 3 3 2" xfId="23646"/>
    <cellStyle name="Total 4 2 2 2 3 3 2 2" xfId="33326"/>
    <cellStyle name="Total 4 2 2 2 3 3 3" xfId="19065"/>
    <cellStyle name="Total 4 2 2 2 3 3 3 2" xfId="28745"/>
    <cellStyle name="Total 4 2 2 2 3 3 4" xfId="20476"/>
    <cellStyle name="Total 4 2 2 2 3 3 4 2" xfId="30156"/>
    <cellStyle name="Total 4 2 2 2 3 3 5" xfId="27770"/>
    <cellStyle name="Total 4 2 2 2 3 4" xfId="22141"/>
    <cellStyle name="Total 4 2 2 2 3 4 2" xfId="31821"/>
    <cellStyle name="Total 4 2 2 2 3 5" xfId="21288"/>
    <cellStyle name="Total 4 2 2 2 3 5 2" xfId="30968"/>
    <cellStyle name="Total 4 2 2 2 3 6" xfId="20259"/>
    <cellStyle name="Total 4 2 2 2 3 6 2" xfId="29939"/>
    <cellStyle name="Total 4 2 2 2 3 7" xfId="26225"/>
    <cellStyle name="Total 4 2 2 2 4" xfId="16920"/>
    <cellStyle name="Total 4 2 2 2 4 2" xfId="22473"/>
    <cellStyle name="Total 4 2 2 2 4 2 2" xfId="32153"/>
    <cellStyle name="Total 4 2 2 2 4 3" xfId="18659"/>
    <cellStyle name="Total 4 2 2 2 4 3 2" xfId="28339"/>
    <cellStyle name="Total 4 2 2 2 4 4" xfId="24656"/>
    <cellStyle name="Total 4 2 2 2 4 4 2" xfId="34336"/>
    <cellStyle name="Total 4 2 2 2 4 5" xfId="26455"/>
    <cellStyle name="Total 4 2 2 2 4 6" xfId="25574"/>
    <cellStyle name="Total 4 2 2 2 5" xfId="17816"/>
    <cellStyle name="Total 4 2 2 2 5 2" xfId="23376"/>
    <cellStyle name="Total 4 2 2 2 5 2 2" xfId="33056"/>
    <cellStyle name="Total 4 2 2 2 5 3" xfId="18349"/>
    <cellStyle name="Total 4 2 2 2 5 3 2" xfId="28029"/>
    <cellStyle name="Total 4 2 2 2 5 4" xfId="24894"/>
    <cellStyle name="Total 4 2 2 2 5 4 2" xfId="34574"/>
    <cellStyle name="Total 4 2 2 2 5 5" xfId="27500"/>
    <cellStyle name="Total 4 2 2 2 6" xfId="21871"/>
    <cellStyle name="Total 4 2 2 2 6 2" xfId="31551"/>
    <cellStyle name="Total 4 2 2 2 7" xfId="20435"/>
    <cellStyle name="Total 4 2 2 2 7 2" xfId="30115"/>
    <cellStyle name="Total 4 2 2 2 8" xfId="21145"/>
    <cellStyle name="Total 4 2 2 2 8 2" xfId="30825"/>
    <cellStyle name="Total 4 2 2 2 9" xfId="26188"/>
    <cellStyle name="Total 4 2 2 3" xfId="16239"/>
    <cellStyle name="Total 4 2 2 3 2" xfId="17580"/>
    <cellStyle name="Total 4 2 2 3 2 2" xfId="23140"/>
    <cellStyle name="Total 4 2 2 3 2 2 2" xfId="32820"/>
    <cellStyle name="Total 4 2 2 3 2 3" xfId="18585"/>
    <cellStyle name="Total 4 2 2 3 2 3 2" xfId="28265"/>
    <cellStyle name="Total 4 2 2 3 2 4" xfId="19945"/>
    <cellStyle name="Total 4 2 2 3 2 4 2" xfId="29625"/>
    <cellStyle name="Total 4 2 2 3 2 5" xfId="27062"/>
    <cellStyle name="Total 4 2 2 3 2 6" xfId="27264"/>
    <cellStyle name="Total 4 2 2 3 3" xfId="18261"/>
    <cellStyle name="Total 4 2 2 3 3 2" xfId="23821"/>
    <cellStyle name="Total 4 2 2 3 3 2 2" xfId="33501"/>
    <cellStyle name="Total 4 2 2 3 3 3" xfId="23913"/>
    <cellStyle name="Total 4 2 2 3 3 3 2" xfId="33593"/>
    <cellStyle name="Total 4 2 2 3 3 4" xfId="19070"/>
    <cellStyle name="Total 4 2 2 3 3 4 2" xfId="28750"/>
    <cellStyle name="Total 4 2 2 3 3 5" xfId="27945"/>
    <cellStyle name="Total 4 2 2 3 4" xfId="22316"/>
    <cellStyle name="Total 4 2 2 3 4 2" xfId="31996"/>
    <cellStyle name="Total 4 2 2 3 5" xfId="18524"/>
    <cellStyle name="Total 4 2 2 3 5 2" xfId="28204"/>
    <cellStyle name="Total 4 2 2 3 6" xfId="18833"/>
    <cellStyle name="Total 4 2 2 3 6 2" xfId="28513"/>
    <cellStyle name="Total 4 2 2 3 7" xfId="26192"/>
    <cellStyle name="Total 4 2 2 4" xfId="16576"/>
    <cellStyle name="Total 4 2 2 4 2" xfId="17344"/>
    <cellStyle name="Total 4 2 2 4 2 2" xfId="22904"/>
    <cellStyle name="Total 4 2 2 4 2 2 2" xfId="32584"/>
    <cellStyle name="Total 4 2 2 4 2 3" xfId="19994"/>
    <cellStyle name="Total 4 2 2 4 2 3 2" xfId="29674"/>
    <cellStyle name="Total 4 2 2 4 2 4" xfId="24676"/>
    <cellStyle name="Total 4 2 2 4 2 4 2" xfId="34356"/>
    <cellStyle name="Total 4 2 2 4 2 5" xfId="26826"/>
    <cellStyle name="Total 4 2 2 4 2 6" xfId="25149"/>
    <cellStyle name="Total 4 2 2 4 3" xfId="18025"/>
    <cellStyle name="Total 4 2 2 4 3 2" xfId="23585"/>
    <cellStyle name="Total 4 2 2 4 3 2 2" xfId="33265"/>
    <cellStyle name="Total 4 2 2 4 3 3" xfId="24108"/>
    <cellStyle name="Total 4 2 2 4 3 3 2" xfId="33788"/>
    <cellStyle name="Total 4 2 2 4 3 4" xfId="24693"/>
    <cellStyle name="Total 4 2 2 4 3 4 2" xfId="34373"/>
    <cellStyle name="Total 4 2 2 4 3 5" xfId="27709"/>
    <cellStyle name="Total 4 2 2 4 4" xfId="22080"/>
    <cellStyle name="Total 4 2 2 4 4 2" xfId="31760"/>
    <cellStyle name="Total 4 2 2 4 5" xfId="18588"/>
    <cellStyle name="Total 4 2 2 4 5 2" xfId="28268"/>
    <cellStyle name="Total 4 2 2 4 6" xfId="19292"/>
    <cellStyle name="Total 4 2 2 4 6 2" xfId="28972"/>
    <cellStyle name="Total 4 2 2 4 7" xfId="26085"/>
    <cellStyle name="Total 4 2 2 5" xfId="17297"/>
    <cellStyle name="Total 4 2 2 5 2" xfId="22857"/>
    <cellStyle name="Total 4 2 2 5 2 2" xfId="32537"/>
    <cellStyle name="Total 4 2 2 5 3" xfId="20034"/>
    <cellStyle name="Total 4 2 2 5 3 2" xfId="29714"/>
    <cellStyle name="Total 4 2 2 5 4" xfId="24088"/>
    <cellStyle name="Total 4 2 2 5 4 2" xfId="33768"/>
    <cellStyle name="Total 4 2 2 5 5" xfId="26789"/>
    <cellStyle name="Total 4 2 2 5 6" xfId="27195"/>
    <cellStyle name="Total 4 2 2 6" xfId="17755"/>
    <cellStyle name="Total 4 2 2 6 2" xfId="23315"/>
    <cellStyle name="Total 4 2 2 6 2 2" xfId="32995"/>
    <cellStyle name="Total 4 2 2 6 3" xfId="20626"/>
    <cellStyle name="Total 4 2 2 6 3 2" xfId="30306"/>
    <cellStyle name="Total 4 2 2 6 4" xfId="18829"/>
    <cellStyle name="Total 4 2 2 6 4 2" xfId="28509"/>
    <cellStyle name="Total 4 2 2 6 5" xfId="27439"/>
    <cellStyle name="Total 4 2 2 7" xfId="21808"/>
    <cellStyle name="Total 4 2 2 7 2" xfId="31488"/>
    <cellStyle name="Total 4 2 2 8" xfId="19129"/>
    <cellStyle name="Total 4 2 2 8 2" xfId="28809"/>
    <cellStyle name="Total 4 2 2 9" xfId="24990"/>
    <cellStyle name="Total 4 2 2 9 2" xfId="34670"/>
    <cellStyle name="Total 4 2 3" xfId="16178"/>
    <cellStyle name="Total 4 2 3 2" xfId="16685"/>
    <cellStyle name="Total 4 2 3 2 2" xfId="17519"/>
    <cellStyle name="Total 4 2 3 2 2 2" xfId="23079"/>
    <cellStyle name="Total 4 2 3 2 2 2 2" xfId="32759"/>
    <cellStyle name="Total 4 2 3 2 2 3" xfId="18838"/>
    <cellStyle name="Total 4 2 3 2 2 3 2" xfId="28518"/>
    <cellStyle name="Total 4 2 3 2 2 4" xfId="24102"/>
    <cellStyle name="Total 4 2 3 2 2 4 2" xfId="33782"/>
    <cellStyle name="Total 4 2 3 2 2 5" xfId="27001"/>
    <cellStyle name="Total 4 2 3 2 2 6" xfId="25250"/>
    <cellStyle name="Total 4 2 3 2 3" xfId="18200"/>
    <cellStyle name="Total 4 2 3 2 3 2" xfId="23760"/>
    <cellStyle name="Total 4 2 3 2 3 2 2" xfId="33440"/>
    <cellStyle name="Total 4 2 3 2 3 3" xfId="19338"/>
    <cellStyle name="Total 4 2 3 2 3 3 2" xfId="29018"/>
    <cellStyle name="Total 4 2 3 2 3 4" xfId="24995"/>
    <cellStyle name="Total 4 2 3 2 3 4 2" xfId="34675"/>
    <cellStyle name="Total 4 2 3 2 3 5" xfId="27884"/>
    <cellStyle name="Total 4 2 3 2 4" xfId="22255"/>
    <cellStyle name="Total 4 2 3 2 4 2" xfId="31935"/>
    <cellStyle name="Total 4 2 3 2 5" xfId="18701"/>
    <cellStyle name="Total 4 2 3 2 5 2" xfId="28381"/>
    <cellStyle name="Total 4 2 3 2 6" xfId="20099"/>
    <cellStyle name="Total 4 2 3 2 6 2" xfId="29779"/>
    <cellStyle name="Total 4 2 3 2 7" xfId="26056"/>
    <cellStyle name="Total 4 2 3 3" xfId="16515"/>
    <cellStyle name="Total 4 2 3 3 2" xfId="17112"/>
    <cellStyle name="Total 4 2 3 3 2 2" xfId="22665"/>
    <cellStyle name="Total 4 2 3 3 2 2 2" xfId="32345"/>
    <cellStyle name="Total 4 2 3 3 2 3" xfId="20173"/>
    <cellStyle name="Total 4 2 3 3 2 3 2" xfId="29853"/>
    <cellStyle name="Total 4 2 3 3 2 4" xfId="24835"/>
    <cellStyle name="Total 4 2 3 3 2 4 2" xfId="34515"/>
    <cellStyle name="Total 4 2 3 3 2 5" xfId="26638"/>
    <cellStyle name="Total 4 2 3 3 2 6" xfId="25711"/>
    <cellStyle name="Total 4 2 3 3 3" xfId="17964"/>
    <cellStyle name="Total 4 2 3 3 3 2" xfId="23524"/>
    <cellStyle name="Total 4 2 3 3 3 2 2" xfId="33204"/>
    <cellStyle name="Total 4 2 3 3 3 3" xfId="21041"/>
    <cellStyle name="Total 4 2 3 3 3 3 2" xfId="30721"/>
    <cellStyle name="Total 4 2 3 3 3 4" xfId="20195"/>
    <cellStyle name="Total 4 2 3 3 3 4 2" xfId="29875"/>
    <cellStyle name="Total 4 2 3 3 3 5" xfId="27648"/>
    <cellStyle name="Total 4 2 3 3 4" xfId="22019"/>
    <cellStyle name="Total 4 2 3 3 4 2" xfId="31699"/>
    <cellStyle name="Total 4 2 3 3 5" xfId="19564"/>
    <cellStyle name="Total 4 2 3 3 5 2" xfId="29244"/>
    <cellStyle name="Total 4 2 3 3 6" xfId="19220"/>
    <cellStyle name="Total 4 2 3 3 6 2" xfId="28900"/>
    <cellStyle name="Total 4 2 3 3 7" xfId="25731"/>
    <cellStyle name="Total 4 2 3 4" xfId="17076"/>
    <cellStyle name="Total 4 2 3 4 2" xfId="22629"/>
    <cellStyle name="Total 4 2 3 4 2 2" xfId="32309"/>
    <cellStyle name="Total 4 2 3 4 3" xfId="19445"/>
    <cellStyle name="Total 4 2 3 4 3 2" xfId="29125"/>
    <cellStyle name="Total 4 2 3 4 4" xfId="18547"/>
    <cellStyle name="Total 4 2 3 4 4 2" xfId="28227"/>
    <cellStyle name="Total 4 2 3 4 5" xfId="26606"/>
    <cellStyle name="Total 4 2 3 4 6" xfId="26233"/>
    <cellStyle name="Total 4 2 3 5" xfId="17694"/>
    <cellStyle name="Total 4 2 3 5 2" xfId="23254"/>
    <cellStyle name="Total 4 2 3 5 2 2" xfId="32934"/>
    <cellStyle name="Total 4 2 3 5 3" xfId="19766"/>
    <cellStyle name="Total 4 2 3 5 3 2" xfId="29446"/>
    <cellStyle name="Total 4 2 3 5 4" xfId="21176"/>
    <cellStyle name="Total 4 2 3 5 4 2" xfId="30856"/>
    <cellStyle name="Total 4 2 3 5 5" xfId="27378"/>
    <cellStyle name="Total 4 2 3 6" xfId="21745"/>
    <cellStyle name="Total 4 2 3 6 2" xfId="31425"/>
    <cellStyle name="Total 4 2 3 7" xfId="24030"/>
    <cellStyle name="Total 4 2 3 7 2" xfId="33710"/>
    <cellStyle name="Total 4 2 3 8" xfId="20972"/>
    <cellStyle name="Total 4 2 3 8 2" xfId="30652"/>
    <cellStyle name="Total 4 2 3 9" xfId="25814"/>
    <cellStyle name="Total 4 2 4" xfId="16114"/>
    <cellStyle name="Total 4 2 4 2" xfId="16660"/>
    <cellStyle name="Total 4 2 4 2 2" xfId="17462"/>
    <cellStyle name="Total 4 2 4 2 2 2" xfId="23022"/>
    <cellStyle name="Total 4 2 4 2 2 2 2" xfId="32702"/>
    <cellStyle name="Total 4 2 4 2 2 3" xfId="19276"/>
    <cellStyle name="Total 4 2 4 2 2 3 2" xfId="28956"/>
    <cellStyle name="Total 4 2 4 2 2 4" xfId="18468"/>
    <cellStyle name="Total 4 2 4 2 2 4 2" xfId="28148"/>
    <cellStyle name="Total 4 2 4 2 2 5" xfId="26944"/>
    <cellStyle name="Total 4 2 4 2 2 6" xfId="25712"/>
    <cellStyle name="Total 4 2 4 2 3" xfId="18143"/>
    <cellStyle name="Total 4 2 4 2 3 2" xfId="23703"/>
    <cellStyle name="Total 4 2 4 2 3 2 2" xfId="33383"/>
    <cellStyle name="Total 4 2 4 2 3 3" xfId="24317"/>
    <cellStyle name="Total 4 2 4 2 3 3 2" xfId="33997"/>
    <cellStyle name="Total 4 2 4 2 3 4" xfId="24867"/>
    <cellStyle name="Total 4 2 4 2 3 4 2" xfId="34547"/>
    <cellStyle name="Total 4 2 4 2 3 5" xfId="27827"/>
    <cellStyle name="Total 4 2 4 2 4" xfId="22198"/>
    <cellStyle name="Total 4 2 4 2 4 2" xfId="31878"/>
    <cellStyle name="Total 4 2 4 2 5" xfId="21572"/>
    <cellStyle name="Total 4 2 4 2 5 2" xfId="31252"/>
    <cellStyle name="Total 4 2 4 2 6" xfId="24789"/>
    <cellStyle name="Total 4 2 4 2 6 2" xfId="34469"/>
    <cellStyle name="Total 4 2 4 2 7" xfId="25849"/>
    <cellStyle name="Total 4 2 4 3" xfId="16458"/>
    <cellStyle name="Total 4 2 4 3 2" xfId="16897"/>
    <cellStyle name="Total 4 2 4 3 2 2" xfId="22450"/>
    <cellStyle name="Total 4 2 4 3 2 2 2" xfId="32130"/>
    <cellStyle name="Total 4 2 4 3 2 3" xfId="19001"/>
    <cellStyle name="Total 4 2 4 3 2 3 2" xfId="28681"/>
    <cellStyle name="Total 4 2 4 3 2 4" xfId="20497"/>
    <cellStyle name="Total 4 2 4 3 2 4 2" xfId="30177"/>
    <cellStyle name="Total 4 2 4 3 2 5" xfId="26432"/>
    <cellStyle name="Total 4 2 4 3 2 6" xfId="25684"/>
    <cellStyle name="Total 4 2 4 3 3" xfId="17907"/>
    <cellStyle name="Total 4 2 4 3 3 2" xfId="23467"/>
    <cellStyle name="Total 4 2 4 3 3 2 2" xfId="33147"/>
    <cellStyle name="Total 4 2 4 3 3 3" xfId="19590"/>
    <cellStyle name="Total 4 2 4 3 3 3 2" xfId="29270"/>
    <cellStyle name="Total 4 2 4 3 3 4" xfId="24731"/>
    <cellStyle name="Total 4 2 4 3 3 4 2" xfId="34411"/>
    <cellStyle name="Total 4 2 4 3 3 5" xfId="27591"/>
    <cellStyle name="Total 4 2 4 3 4" xfId="21962"/>
    <cellStyle name="Total 4 2 4 3 4 2" xfId="31642"/>
    <cellStyle name="Total 4 2 4 3 5" xfId="23931"/>
    <cellStyle name="Total 4 2 4 3 5 2" xfId="33611"/>
    <cellStyle name="Total 4 2 4 3 6" xfId="18520"/>
    <cellStyle name="Total 4 2 4 3 6 2" xfId="28200"/>
    <cellStyle name="Total 4 2 4 3 7" xfId="25761"/>
    <cellStyle name="Total 4 2 4 4" xfId="17063"/>
    <cellStyle name="Total 4 2 4 4 2" xfId="22616"/>
    <cellStyle name="Total 4 2 4 4 2 2" xfId="32296"/>
    <cellStyle name="Total 4 2 4 4 3" xfId="19449"/>
    <cellStyle name="Total 4 2 4 4 3 2" xfId="29129"/>
    <cellStyle name="Total 4 2 4 4 4" xfId="20656"/>
    <cellStyle name="Total 4 2 4 4 4 2" xfId="30336"/>
    <cellStyle name="Total 4 2 4 4 5" xfId="26595"/>
    <cellStyle name="Total 4 2 4 4 6" xfId="26069"/>
    <cellStyle name="Total 4 2 4 5" xfId="17309"/>
    <cellStyle name="Total 4 2 4 5 2" xfId="22869"/>
    <cellStyle name="Total 4 2 4 5 2 2" xfId="32549"/>
    <cellStyle name="Total 4 2 4 5 3" xfId="21118"/>
    <cellStyle name="Total 4 2 4 5 3 2" xfId="30798"/>
    <cellStyle name="Total 4 2 4 5 4" xfId="19452"/>
    <cellStyle name="Total 4 2 4 5 4 2" xfId="29132"/>
    <cellStyle name="Total 4 2 4 5 5" xfId="27184"/>
    <cellStyle name="Total 4 2 4 6" xfId="21683"/>
    <cellStyle name="Total 4 2 4 6 2" xfId="31363"/>
    <cellStyle name="Total 4 2 4 7" xfId="24238"/>
    <cellStyle name="Total 4 2 4 7 2" xfId="33918"/>
    <cellStyle name="Total 4 2 4 8" xfId="18837"/>
    <cellStyle name="Total 4 2 4 8 2" xfId="28517"/>
    <cellStyle name="Total 4 2 4 9" xfId="26197"/>
    <cellStyle name="Total 4 2 5" xfId="16087"/>
    <cellStyle name="Total 4 2 5 2" xfId="17435"/>
    <cellStyle name="Total 4 2 5 2 2" xfId="22995"/>
    <cellStyle name="Total 4 2 5 2 2 2" xfId="32675"/>
    <cellStyle name="Total 4 2 5 2 3" xfId="20578"/>
    <cellStyle name="Total 4 2 5 2 3 2" xfId="30258"/>
    <cellStyle name="Total 4 2 5 2 4" xfId="18950"/>
    <cellStyle name="Total 4 2 5 2 4 2" xfId="28630"/>
    <cellStyle name="Total 4 2 5 2 5" xfId="26917"/>
    <cellStyle name="Total 4 2 5 2 6" xfId="25763"/>
    <cellStyle name="Total 4 2 5 3" xfId="18116"/>
    <cellStyle name="Total 4 2 5 3 2" xfId="23676"/>
    <cellStyle name="Total 4 2 5 3 2 2" xfId="33356"/>
    <cellStyle name="Total 4 2 5 3 3" xfId="24518"/>
    <cellStyle name="Total 4 2 5 3 3 2" xfId="34198"/>
    <cellStyle name="Total 4 2 5 3 4" xfId="20490"/>
    <cellStyle name="Total 4 2 5 3 4 2" xfId="30170"/>
    <cellStyle name="Total 4 2 5 3 5" xfId="27800"/>
    <cellStyle name="Total 4 2 5 4" xfId="22171"/>
    <cellStyle name="Total 4 2 5 4 2" xfId="31851"/>
    <cellStyle name="Total 4 2 5 5" xfId="18616"/>
    <cellStyle name="Total 4 2 5 5 2" xfId="28296"/>
    <cellStyle name="Total 4 2 5 6" xfId="20349"/>
    <cellStyle name="Total 4 2 5 6 2" xfId="30029"/>
    <cellStyle name="Total 4 2 5 7" xfId="25316"/>
    <cellStyle name="Total 4 2 6" xfId="16431"/>
    <cellStyle name="Total 4 2 6 2" xfId="17044"/>
    <cellStyle name="Total 4 2 6 2 2" xfId="22597"/>
    <cellStyle name="Total 4 2 6 2 2 2" xfId="32277"/>
    <cellStyle name="Total 4 2 6 2 3" xfId="20204"/>
    <cellStyle name="Total 4 2 6 2 3 2" xfId="29884"/>
    <cellStyle name="Total 4 2 6 2 4" xfId="18956"/>
    <cellStyle name="Total 4 2 6 2 4 2" xfId="28636"/>
    <cellStyle name="Total 4 2 6 2 5" xfId="26579"/>
    <cellStyle name="Total 4 2 6 2 6" xfId="26168"/>
    <cellStyle name="Total 4 2 6 3" xfId="17880"/>
    <cellStyle name="Total 4 2 6 3 2" xfId="23440"/>
    <cellStyle name="Total 4 2 6 3 2 2" xfId="33120"/>
    <cellStyle name="Total 4 2 6 3 3" xfId="18714"/>
    <cellStyle name="Total 4 2 6 3 3 2" xfId="28394"/>
    <cellStyle name="Total 4 2 6 3 4" xfId="20681"/>
    <cellStyle name="Total 4 2 6 3 4 2" xfId="30361"/>
    <cellStyle name="Total 4 2 6 3 5" xfId="27564"/>
    <cellStyle name="Total 4 2 6 4" xfId="21935"/>
    <cellStyle name="Total 4 2 6 4 2" xfId="31615"/>
    <cellStyle name="Total 4 2 6 5" xfId="20198"/>
    <cellStyle name="Total 4 2 6 5 2" xfId="29878"/>
    <cellStyle name="Total 4 2 6 6" xfId="21218"/>
    <cellStyle name="Total 4 2 6 6 2" xfId="30898"/>
    <cellStyle name="Total 4 2 6 7" xfId="25929"/>
    <cellStyle name="Total 4 2 7" xfId="17178"/>
    <cellStyle name="Total 4 2 7 2" xfId="22731"/>
    <cellStyle name="Total 4 2 7 2 2" xfId="32411"/>
    <cellStyle name="Total 4 2 7 3" xfId="19922"/>
    <cellStyle name="Total 4 2 7 3 2" xfId="29602"/>
    <cellStyle name="Total 4 2 7 4" xfId="23967"/>
    <cellStyle name="Total 4 2 7 4 2" xfId="33647"/>
    <cellStyle name="Total 4 2 7 5" xfId="26698"/>
    <cellStyle name="Total 4 2 7 6" xfId="26373"/>
    <cellStyle name="Total 4 2 8" xfId="17324"/>
    <cellStyle name="Total 4 2 8 2" xfId="22884"/>
    <cellStyle name="Total 4 2 8 2 2" xfId="32564"/>
    <cellStyle name="Total 4 2 8 3" xfId="21323"/>
    <cellStyle name="Total 4 2 8 3 2" xfId="31003"/>
    <cellStyle name="Total 4 2 8 4" xfId="21581"/>
    <cellStyle name="Total 4 2 8 4 2" xfId="31261"/>
    <cellStyle name="Total 4 2 8 5" xfId="25117"/>
    <cellStyle name="Total 4 2 9" xfId="21656"/>
    <cellStyle name="Total 4 2 9 2" xfId="31336"/>
    <cellStyle name="Total 4 3" xfId="16003"/>
    <cellStyle name="Total 4 3 10" xfId="25783"/>
    <cellStyle name="Total 4 3 2" xfId="16275"/>
    <cellStyle name="Total 4 3 2 2" xfId="16746"/>
    <cellStyle name="Total 4 3 2 2 2" xfId="17616"/>
    <cellStyle name="Total 4 3 2 2 2 2" xfId="23176"/>
    <cellStyle name="Total 4 3 2 2 2 2 2" xfId="32856"/>
    <cellStyle name="Total 4 3 2 2 2 3" xfId="24483"/>
    <cellStyle name="Total 4 3 2 2 2 3 2" xfId="34163"/>
    <cellStyle name="Total 4 3 2 2 2 4" xfId="19183"/>
    <cellStyle name="Total 4 3 2 2 2 4 2" xfId="28863"/>
    <cellStyle name="Total 4 3 2 2 2 5" xfId="27098"/>
    <cellStyle name="Total 4 3 2 2 2 6" xfId="27300"/>
    <cellStyle name="Total 4 3 2 2 3" xfId="18297"/>
    <cellStyle name="Total 4 3 2 2 3 2" xfId="23857"/>
    <cellStyle name="Total 4 3 2 2 3 2 2" xfId="33537"/>
    <cellStyle name="Total 4 3 2 2 3 3" xfId="24360"/>
    <cellStyle name="Total 4 3 2 2 3 3 2" xfId="34040"/>
    <cellStyle name="Total 4 3 2 2 3 4" xfId="20026"/>
    <cellStyle name="Total 4 3 2 2 3 4 2" xfId="29706"/>
    <cellStyle name="Total 4 3 2 2 3 5" xfId="27981"/>
    <cellStyle name="Total 4 3 2 2 4" xfId="22352"/>
    <cellStyle name="Total 4 3 2 2 4 2" xfId="32032"/>
    <cellStyle name="Total 4 3 2 2 5" xfId="19213"/>
    <cellStyle name="Total 4 3 2 2 5 2" xfId="28893"/>
    <cellStyle name="Total 4 3 2 2 6" xfId="18388"/>
    <cellStyle name="Total 4 3 2 2 6 2" xfId="28068"/>
    <cellStyle name="Total 4 3 2 2 7" xfId="25727"/>
    <cellStyle name="Total 4 3 2 3" xfId="16612"/>
    <cellStyle name="Total 4 3 2 3 2" xfId="17380"/>
    <cellStyle name="Total 4 3 2 3 2 2" xfId="22940"/>
    <cellStyle name="Total 4 3 2 3 2 2 2" xfId="32620"/>
    <cellStyle name="Total 4 3 2 3 2 3" xfId="19490"/>
    <cellStyle name="Total 4 3 2 3 2 3 2" xfId="29170"/>
    <cellStyle name="Total 4 3 2 3 2 4" xfId="19255"/>
    <cellStyle name="Total 4 3 2 3 2 4 2" xfId="28935"/>
    <cellStyle name="Total 4 3 2 3 2 5" xfId="26862"/>
    <cellStyle name="Total 4 3 2 3 2 6" xfId="25101"/>
    <cellStyle name="Total 4 3 2 3 3" xfId="18061"/>
    <cellStyle name="Total 4 3 2 3 3 2" xfId="23621"/>
    <cellStyle name="Total 4 3 2 3 3 2 2" xfId="33301"/>
    <cellStyle name="Total 4 3 2 3 3 3" xfId="20265"/>
    <cellStyle name="Total 4 3 2 3 3 3 2" xfId="29945"/>
    <cellStyle name="Total 4 3 2 3 3 4" xfId="20816"/>
    <cellStyle name="Total 4 3 2 3 3 4 2" xfId="30496"/>
    <cellStyle name="Total 4 3 2 3 3 5" xfId="27745"/>
    <cellStyle name="Total 4 3 2 3 4" xfId="22116"/>
    <cellStyle name="Total 4 3 2 3 4 2" xfId="31796"/>
    <cellStyle name="Total 4 3 2 3 5" xfId="18472"/>
    <cellStyle name="Total 4 3 2 3 5 2" xfId="28152"/>
    <cellStyle name="Total 4 3 2 3 6" xfId="21428"/>
    <cellStyle name="Total 4 3 2 3 6 2" xfId="31108"/>
    <cellStyle name="Total 4 3 2 3 7" xfId="26005"/>
    <cellStyle name="Total 4 3 2 4" xfId="17291"/>
    <cellStyle name="Total 4 3 2 4 2" xfId="22851"/>
    <cellStyle name="Total 4 3 2 4 2 2" xfId="32531"/>
    <cellStyle name="Total 4 3 2 4 3" xfId="20372"/>
    <cellStyle name="Total 4 3 2 4 3 2" xfId="30052"/>
    <cellStyle name="Total 4 3 2 4 4" xfId="21482"/>
    <cellStyle name="Total 4 3 2 4 4 2" xfId="31162"/>
    <cellStyle name="Total 4 3 2 4 5" xfId="26784"/>
    <cellStyle name="Total 4 3 2 4 6" xfId="25152"/>
    <cellStyle name="Total 4 3 2 5" xfId="17791"/>
    <cellStyle name="Total 4 3 2 5 2" xfId="23351"/>
    <cellStyle name="Total 4 3 2 5 2 2" xfId="33031"/>
    <cellStyle name="Total 4 3 2 5 3" xfId="24021"/>
    <cellStyle name="Total 4 3 2 5 3 2" xfId="33701"/>
    <cellStyle name="Total 4 3 2 5 4" xfId="19140"/>
    <cellStyle name="Total 4 3 2 5 4 2" xfId="28820"/>
    <cellStyle name="Total 4 3 2 5 5" xfId="27475"/>
    <cellStyle name="Total 4 3 2 6" xfId="21846"/>
    <cellStyle name="Total 4 3 2 6 2" xfId="31526"/>
    <cellStyle name="Total 4 3 2 7" xfId="18363"/>
    <cellStyle name="Total 4 3 2 7 2" xfId="28043"/>
    <cellStyle name="Total 4 3 2 8" xfId="19566"/>
    <cellStyle name="Total 4 3 2 8 2" xfId="29246"/>
    <cellStyle name="Total 4 3 2 9" xfId="26260"/>
    <cellStyle name="Total 4 3 3" xfId="16164"/>
    <cellStyle name="Total 4 3 3 2" xfId="17505"/>
    <cellStyle name="Total 4 3 3 2 2" xfId="23065"/>
    <cellStyle name="Total 4 3 3 2 2 2" xfId="32745"/>
    <cellStyle name="Total 4 3 3 2 3" xfId="24525"/>
    <cellStyle name="Total 4 3 3 2 3 2" xfId="34205"/>
    <cellStyle name="Total 4 3 3 2 4" xfId="19660"/>
    <cellStyle name="Total 4 3 3 2 4 2" xfId="29340"/>
    <cellStyle name="Total 4 3 3 2 5" xfId="26987"/>
    <cellStyle name="Total 4 3 3 2 6" xfId="25071"/>
    <cellStyle name="Total 4 3 3 3" xfId="18186"/>
    <cellStyle name="Total 4 3 3 3 2" xfId="23746"/>
    <cellStyle name="Total 4 3 3 3 2 2" xfId="33426"/>
    <cellStyle name="Total 4 3 3 3 3" xfId="23963"/>
    <cellStyle name="Total 4 3 3 3 3 2" xfId="33643"/>
    <cellStyle name="Total 4 3 3 3 4" xfId="24687"/>
    <cellStyle name="Total 4 3 3 3 4 2" xfId="34367"/>
    <cellStyle name="Total 4 3 3 3 5" xfId="27870"/>
    <cellStyle name="Total 4 3 3 4" xfId="22241"/>
    <cellStyle name="Total 4 3 3 4 2" xfId="31921"/>
    <cellStyle name="Total 4 3 3 5" xfId="18687"/>
    <cellStyle name="Total 4 3 3 5 2" xfId="28367"/>
    <cellStyle name="Total 4 3 3 6" xfId="18992"/>
    <cellStyle name="Total 4 3 3 6 2" xfId="28672"/>
    <cellStyle name="Total 4 3 3 7" xfId="25428"/>
    <cellStyle name="Total 4 3 4" xfId="16501"/>
    <cellStyle name="Total 4 3 4 2" xfId="16971"/>
    <cellStyle name="Total 4 3 4 2 2" xfId="22524"/>
    <cellStyle name="Total 4 3 4 2 2 2" xfId="32204"/>
    <cellStyle name="Total 4 3 4 2 3" xfId="20118"/>
    <cellStyle name="Total 4 3 4 2 3 2" xfId="29798"/>
    <cellStyle name="Total 4 3 4 2 4" xfId="21202"/>
    <cellStyle name="Total 4 3 4 2 4 2" xfId="30882"/>
    <cellStyle name="Total 4 3 4 2 5" xfId="26506"/>
    <cellStyle name="Total 4 3 4 2 6" xfId="25268"/>
    <cellStyle name="Total 4 3 4 3" xfId="17950"/>
    <cellStyle name="Total 4 3 4 3 2" xfId="23510"/>
    <cellStyle name="Total 4 3 4 3 2 2" xfId="33190"/>
    <cellStyle name="Total 4 3 4 3 3" xfId="19029"/>
    <cellStyle name="Total 4 3 4 3 3 2" xfId="28709"/>
    <cellStyle name="Total 4 3 4 3 4" xfId="20761"/>
    <cellStyle name="Total 4 3 4 3 4 2" xfId="30441"/>
    <cellStyle name="Total 4 3 4 3 5" xfId="27634"/>
    <cellStyle name="Total 4 3 4 4" xfId="22005"/>
    <cellStyle name="Total 4 3 4 4 2" xfId="31685"/>
    <cellStyle name="Total 4 3 4 5" xfId="18673"/>
    <cellStyle name="Total 4 3 4 5 2" xfId="28353"/>
    <cellStyle name="Total 4 3 4 6" xfId="20824"/>
    <cellStyle name="Total 4 3 4 6 2" xfId="30504"/>
    <cellStyle name="Total 4 3 4 7" xfId="25373"/>
    <cellStyle name="Total 4 3 5" xfId="17069"/>
    <cellStyle name="Total 4 3 5 2" xfId="22622"/>
    <cellStyle name="Total 4 3 5 2 2" xfId="32302"/>
    <cellStyle name="Total 4 3 5 3" xfId="18795"/>
    <cellStyle name="Total 4 3 5 3 2" xfId="28475"/>
    <cellStyle name="Total 4 3 5 4" xfId="21546"/>
    <cellStyle name="Total 4 3 5 4 2" xfId="31226"/>
    <cellStyle name="Total 4 3 5 5" xfId="26601"/>
    <cellStyle name="Total 4 3 5 6" xfId="25870"/>
    <cellStyle name="Total 4 3 6" xfId="17680"/>
    <cellStyle name="Total 4 3 6 2" xfId="23240"/>
    <cellStyle name="Total 4 3 6 2 2" xfId="32920"/>
    <cellStyle name="Total 4 3 6 3" xfId="21537"/>
    <cellStyle name="Total 4 3 6 3 2" xfId="31217"/>
    <cellStyle name="Total 4 3 6 4" xfId="20768"/>
    <cellStyle name="Total 4 3 6 4 2" xfId="30448"/>
    <cellStyle name="Total 4 3 6 5" xfId="27364"/>
    <cellStyle name="Total 4 3 7" xfId="21731"/>
    <cellStyle name="Total 4 3 7 2" xfId="31411"/>
    <cellStyle name="Total 4 3 8" xfId="20849"/>
    <cellStyle name="Total 4 3 8 2" xfId="30529"/>
    <cellStyle name="Total 4 3 9" xfId="19749"/>
    <cellStyle name="Total 4 3 9 2" xfId="29429"/>
    <cellStyle name="Total 4 4" xfId="16208"/>
    <cellStyle name="Total 4 4 2" xfId="16707"/>
    <cellStyle name="Total 4 4 2 2" xfId="17549"/>
    <cellStyle name="Total 4 4 2 2 2" xfId="23109"/>
    <cellStyle name="Total 4 4 2 2 2 2" xfId="32789"/>
    <cellStyle name="Total 4 4 2 2 3" xfId="21112"/>
    <cellStyle name="Total 4 4 2 2 3 2" xfId="30792"/>
    <cellStyle name="Total 4 4 2 2 4" xfId="24880"/>
    <cellStyle name="Total 4 4 2 2 4 2" xfId="34560"/>
    <cellStyle name="Total 4 4 2 2 5" xfId="27031"/>
    <cellStyle name="Total 4 4 2 2 6" xfId="27233"/>
    <cellStyle name="Total 4 4 2 3" xfId="18230"/>
    <cellStyle name="Total 4 4 2 3 2" xfId="23790"/>
    <cellStyle name="Total 4 4 2 3 2 2" xfId="33470"/>
    <cellStyle name="Total 4 4 2 3 3" xfId="24152"/>
    <cellStyle name="Total 4 4 2 3 3 2" xfId="33832"/>
    <cellStyle name="Total 4 4 2 3 4" xfId="24781"/>
    <cellStyle name="Total 4 4 2 3 4 2" xfId="34461"/>
    <cellStyle name="Total 4 4 2 3 5" xfId="27914"/>
    <cellStyle name="Total 4 4 2 4" xfId="22285"/>
    <cellStyle name="Total 4 4 2 4 2" xfId="31965"/>
    <cellStyle name="Total 4 4 2 5" xfId="20377"/>
    <cellStyle name="Total 4 4 2 5 2" xfId="30057"/>
    <cellStyle name="Total 4 4 2 6" xfId="20315"/>
    <cellStyle name="Total 4 4 2 6 2" xfId="29995"/>
    <cellStyle name="Total 4 4 2 7" xfId="25909"/>
    <cellStyle name="Total 4 4 3" xfId="16545"/>
    <cellStyle name="Total 4 4 3 2" xfId="16997"/>
    <cellStyle name="Total 4 4 3 2 2" xfId="22550"/>
    <cellStyle name="Total 4 4 3 2 2 2" xfId="32230"/>
    <cellStyle name="Total 4 4 3 2 3" xfId="20939"/>
    <cellStyle name="Total 4 4 3 2 3 2" xfId="30619"/>
    <cellStyle name="Total 4 4 3 2 4" xfId="24310"/>
    <cellStyle name="Total 4 4 3 2 4 2" xfId="33990"/>
    <cellStyle name="Total 4 4 3 2 5" xfId="26532"/>
    <cellStyle name="Total 4 4 3 2 6" xfId="26164"/>
    <cellStyle name="Total 4 4 3 3" xfId="17994"/>
    <cellStyle name="Total 4 4 3 3 2" xfId="23554"/>
    <cellStyle name="Total 4 4 3 3 2 2" xfId="33234"/>
    <cellStyle name="Total 4 4 3 3 3" xfId="24036"/>
    <cellStyle name="Total 4 4 3 3 3 2" xfId="33716"/>
    <cellStyle name="Total 4 4 3 3 4" xfId="20778"/>
    <cellStyle name="Total 4 4 3 3 4 2" xfId="30458"/>
    <cellStyle name="Total 4 4 3 3 5" xfId="27678"/>
    <cellStyle name="Total 4 4 3 4" xfId="22049"/>
    <cellStyle name="Total 4 4 3 4 2" xfId="31729"/>
    <cellStyle name="Total 4 4 3 5" xfId="19375"/>
    <cellStyle name="Total 4 4 3 5 2" xfId="29055"/>
    <cellStyle name="Total 4 4 3 6" xfId="21373"/>
    <cellStyle name="Total 4 4 3 6 2" xfId="31053"/>
    <cellStyle name="Total 4 4 3 7" xfId="25556"/>
    <cellStyle name="Total 4 4 4" xfId="17192"/>
    <cellStyle name="Total 4 4 4 2" xfId="22745"/>
    <cellStyle name="Total 4 4 4 2 2" xfId="32425"/>
    <cellStyle name="Total 4 4 4 3" xfId="19331"/>
    <cellStyle name="Total 4 4 4 3 2" xfId="29011"/>
    <cellStyle name="Total 4 4 4 4" xfId="20563"/>
    <cellStyle name="Total 4 4 4 4 2" xfId="30243"/>
    <cellStyle name="Total 4 4 4 5" xfId="26709"/>
    <cellStyle name="Total 4 4 4 6" xfId="27208"/>
    <cellStyle name="Total 4 4 5" xfId="17724"/>
    <cellStyle name="Total 4 4 5 2" xfId="23284"/>
    <cellStyle name="Total 4 4 5 2 2" xfId="32964"/>
    <cellStyle name="Total 4 4 5 3" xfId="21124"/>
    <cellStyle name="Total 4 4 5 3 2" xfId="30804"/>
    <cellStyle name="Total 4 4 5 4" xfId="24902"/>
    <cellStyle name="Total 4 4 5 4 2" xfId="34582"/>
    <cellStyle name="Total 4 4 5 5" xfId="27408"/>
    <cellStyle name="Total 4 4 6" xfId="21775"/>
    <cellStyle name="Total 4 4 6 2" xfId="31455"/>
    <cellStyle name="Total 4 4 7" xfId="24523"/>
    <cellStyle name="Total 4 4 7 2" xfId="34203"/>
    <cellStyle name="Total 4 4 8" xfId="24850"/>
    <cellStyle name="Total 4 4 8 2" xfId="34530"/>
    <cellStyle name="Total 4 4 9" xfId="25554"/>
    <cellStyle name="Total 4 5" xfId="16397"/>
    <cellStyle name="Total 4 5 2" xfId="17017"/>
    <cellStyle name="Total 4 5 2 2" xfId="22570"/>
    <cellStyle name="Total 4 5 2 2 2" xfId="32250"/>
    <cellStyle name="Total 4 5 2 3" xfId="19572"/>
    <cellStyle name="Total 4 5 2 3 2" xfId="29252"/>
    <cellStyle name="Total 4 5 2 4" xfId="24804"/>
    <cellStyle name="Total 4 5 2 4 2" xfId="34484"/>
    <cellStyle name="Total 4 5 2 5" xfId="26552"/>
    <cellStyle name="Total 4 5 2 6" xfId="25450"/>
    <cellStyle name="Total 4 5 3" xfId="17846"/>
    <cellStyle name="Total 4 5 3 2" xfId="23406"/>
    <cellStyle name="Total 4 5 3 2 2" xfId="33086"/>
    <cellStyle name="Total 4 5 3 3" xfId="21034"/>
    <cellStyle name="Total 4 5 3 3 2" xfId="30714"/>
    <cellStyle name="Total 4 5 3 4" xfId="19227"/>
    <cellStyle name="Total 4 5 3 4 2" xfId="28907"/>
    <cellStyle name="Total 4 5 3 5" xfId="27530"/>
    <cellStyle name="Total 4 5 4" xfId="21901"/>
    <cellStyle name="Total 4 5 4 2" xfId="31581"/>
    <cellStyle name="Total 4 5 5" xfId="19669"/>
    <cellStyle name="Total 4 5 5 2" xfId="29349"/>
    <cellStyle name="Total 4 5 6" xfId="20040"/>
    <cellStyle name="Total 4 5 6 2" xfId="29720"/>
    <cellStyle name="Total 4 5 7" xfId="25204"/>
    <cellStyle name="Total 4 6" xfId="24087"/>
    <cellStyle name="Total 4 6 2" xfId="33767"/>
    <cellStyle name="Total 5" xfId="800"/>
    <cellStyle name="Total 5 2" xfId="15963"/>
    <cellStyle name="Total 5 2 10" xfId="24218"/>
    <cellStyle name="Total 5 2 10 2" xfId="33898"/>
    <cellStyle name="Total 5 2 11" xfId="24878"/>
    <cellStyle name="Total 5 2 11 2" xfId="34558"/>
    <cellStyle name="Total 5 2 12" xfId="26240"/>
    <cellStyle name="Total 5 2 2" xfId="16055"/>
    <cellStyle name="Total 5 2 2 10" xfId="25916"/>
    <cellStyle name="Total 5 2 2 2" xfId="16303"/>
    <cellStyle name="Total 5 2 2 2 2" xfId="16774"/>
    <cellStyle name="Total 5 2 2 2 2 2" xfId="17644"/>
    <cellStyle name="Total 5 2 2 2 2 2 2" xfId="23204"/>
    <cellStyle name="Total 5 2 2 2 2 2 2 2" xfId="32884"/>
    <cellStyle name="Total 5 2 2 2 2 2 3" xfId="21472"/>
    <cellStyle name="Total 5 2 2 2 2 2 3 2" xfId="31152"/>
    <cellStyle name="Total 5 2 2 2 2 2 4" xfId="24989"/>
    <cellStyle name="Total 5 2 2 2 2 2 4 2" xfId="34669"/>
    <cellStyle name="Total 5 2 2 2 2 2 5" xfId="27126"/>
    <cellStyle name="Total 5 2 2 2 2 2 6" xfId="27328"/>
    <cellStyle name="Total 5 2 2 2 2 3" xfId="18325"/>
    <cellStyle name="Total 5 2 2 2 2 3 2" xfId="23885"/>
    <cellStyle name="Total 5 2 2 2 2 3 2 2" xfId="33565"/>
    <cellStyle name="Total 5 2 2 2 2 3 3" xfId="24585"/>
    <cellStyle name="Total 5 2 2 2 2 3 3 2" xfId="34265"/>
    <cellStyle name="Total 5 2 2 2 2 3 4" xfId="24908"/>
    <cellStyle name="Total 5 2 2 2 2 3 4 2" xfId="34588"/>
    <cellStyle name="Total 5 2 2 2 2 3 5" xfId="28009"/>
    <cellStyle name="Total 5 2 2 2 2 4" xfId="22380"/>
    <cellStyle name="Total 5 2 2 2 2 4 2" xfId="32060"/>
    <cellStyle name="Total 5 2 2 2 2 5" xfId="19957"/>
    <cellStyle name="Total 5 2 2 2 2 5 2" xfId="29637"/>
    <cellStyle name="Total 5 2 2 2 2 6" xfId="19928"/>
    <cellStyle name="Total 5 2 2 2 2 6 2" xfId="29608"/>
    <cellStyle name="Total 5 2 2 2 2 7" xfId="26176"/>
    <cellStyle name="Total 5 2 2 2 3" xfId="16640"/>
    <cellStyle name="Total 5 2 2 2 3 2" xfId="17408"/>
    <cellStyle name="Total 5 2 2 2 3 2 2" xfId="22968"/>
    <cellStyle name="Total 5 2 2 2 3 2 2 2" xfId="32648"/>
    <cellStyle name="Total 5 2 2 2 3 2 3" xfId="20865"/>
    <cellStyle name="Total 5 2 2 2 3 2 3 2" xfId="30545"/>
    <cellStyle name="Total 5 2 2 2 3 2 4" xfId="18993"/>
    <cellStyle name="Total 5 2 2 2 3 2 4 2" xfId="28673"/>
    <cellStyle name="Total 5 2 2 2 3 2 5" xfId="26890"/>
    <cellStyle name="Total 5 2 2 2 3 2 6" xfId="25093"/>
    <cellStyle name="Total 5 2 2 2 3 3" xfId="18089"/>
    <cellStyle name="Total 5 2 2 2 3 3 2" xfId="23649"/>
    <cellStyle name="Total 5 2 2 2 3 3 2 2" xfId="33329"/>
    <cellStyle name="Total 5 2 2 2 3 3 3" xfId="21571"/>
    <cellStyle name="Total 5 2 2 2 3 3 3 2" xfId="31251"/>
    <cellStyle name="Total 5 2 2 2 3 3 4" xfId="19398"/>
    <cellStyle name="Total 5 2 2 2 3 3 4 2" xfId="29078"/>
    <cellStyle name="Total 5 2 2 2 3 3 5" xfId="27773"/>
    <cellStyle name="Total 5 2 2 2 3 4" xfId="22144"/>
    <cellStyle name="Total 5 2 2 2 3 4 2" xfId="31824"/>
    <cellStyle name="Total 5 2 2 2 3 5" xfId="21012"/>
    <cellStyle name="Total 5 2 2 2 3 5 2" xfId="30692"/>
    <cellStyle name="Total 5 2 2 2 3 6" xfId="19032"/>
    <cellStyle name="Total 5 2 2 2 3 6 2" xfId="28712"/>
    <cellStyle name="Total 5 2 2 2 3 7" xfId="25553"/>
    <cellStyle name="Total 5 2 2 2 4" xfId="16988"/>
    <cellStyle name="Total 5 2 2 2 4 2" xfId="22541"/>
    <cellStyle name="Total 5 2 2 2 4 2 2" xfId="32221"/>
    <cellStyle name="Total 5 2 2 2 4 3" xfId="20961"/>
    <cellStyle name="Total 5 2 2 2 4 3 2" xfId="30641"/>
    <cellStyle name="Total 5 2 2 2 4 4" xfId="20641"/>
    <cellStyle name="Total 5 2 2 2 4 4 2" xfId="30321"/>
    <cellStyle name="Total 5 2 2 2 4 5" xfId="26523"/>
    <cellStyle name="Total 5 2 2 2 4 6" xfId="26232"/>
    <cellStyle name="Total 5 2 2 2 5" xfId="17819"/>
    <cellStyle name="Total 5 2 2 2 5 2" xfId="23379"/>
    <cellStyle name="Total 5 2 2 2 5 2 2" xfId="33059"/>
    <cellStyle name="Total 5 2 2 2 5 3" xfId="20568"/>
    <cellStyle name="Total 5 2 2 2 5 3 2" xfId="30248"/>
    <cellStyle name="Total 5 2 2 2 5 4" xfId="24681"/>
    <cellStyle name="Total 5 2 2 2 5 4 2" xfId="34361"/>
    <cellStyle name="Total 5 2 2 2 5 5" xfId="27503"/>
    <cellStyle name="Total 5 2 2 2 6" xfId="21874"/>
    <cellStyle name="Total 5 2 2 2 6 2" xfId="31554"/>
    <cellStyle name="Total 5 2 2 2 7" xfId="18908"/>
    <cellStyle name="Total 5 2 2 2 7 2" xfId="28588"/>
    <cellStyle name="Total 5 2 2 2 8" xfId="24458"/>
    <cellStyle name="Total 5 2 2 2 8 2" xfId="34138"/>
    <cellStyle name="Total 5 2 2 2 9" xfId="25516"/>
    <cellStyle name="Total 5 2 2 3" xfId="16244"/>
    <cellStyle name="Total 5 2 2 3 2" xfId="17585"/>
    <cellStyle name="Total 5 2 2 3 2 2" xfId="23145"/>
    <cellStyle name="Total 5 2 2 3 2 2 2" xfId="32825"/>
    <cellStyle name="Total 5 2 2 3 2 3" xfId="19164"/>
    <cellStyle name="Total 5 2 2 3 2 3 2" xfId="28844"/>
    <cellStyle name="Total 5 2 2 3 2 4" xfId="24415"/>
    <cellStyle name="Total 5 2 2 3 2 4 2" xfId="34095"/>
    <cellStyle name="Total 5 2 2 3 2 5" xfId="27067"/>
    <cellStyle name="Total 5 2 2 3 2 6" xfId="27269"/>
    <cellStyle name="Total 5 2 2 3 3" xfId="18266"/>
    <cellStyle name="Total 5 2 2 3 3 2" xfId="23826"/>
    <cellStyle name="Total 5 2 2 3 3 2 2" xfId="33506"/>
    <cellStyle name="Total 5 2 2 3 3 3" xfId="24271"/>
    <cellStyle name="Total 5 2 2 3 3 3 2" xfId="33951"/>
    <cellStyle name="Total 5 2 2 3 3 4" xfId="24713"/>
    <cellStyle name="Total 5 2 2 3 3 4 2" xfId="34393"/>
    <cellStyle name="Total 5 2 2 3 3 5" xfId="27950"/>
    <cellStyle name="Total 5 2 2 3 4" xfId="22321"/>
    <cellStyle name="Total 5 2 2 3 4 2" xfId="32001"/>
    <cellStyle name="Total 5 2 2 3 5" xfId="20948"/>
    <cellStyle name="Total 5 2 2 3 5 2" xfId="30628"/>
    <cellStyle name="Total 5 2 2 3 6" xfId="21551"/>
    <cellStyle name="Total 5 2 2 3 6 2" xfId="31231"/>
    <cellStyle name="Total 5 2 2 3 7" xfId="25389"/>
    <cellStyle name="Total 5 2 2 4" xfId="16581"/>
    <cellStyle name="Total 5 2 2 4 2" xfId="17349"/>
    <cellStyle name="Total 5 2 2 4 2 2" xfId="22909"/>
    <cellStyle name="Total 5 2 2 4 2 2 2" xfId="32589"/>
    <cellStyle name="Total 5 2 2 4 2 3" xfId="20569"/>
    <cellStyle name="Total 5 2 2 4 2 3 2" xfId="30249"/>
    <cellStyle name="Total 5 2 2 4 2 4" xfId="20294"/>
    <cellStyle name="Total 5 2 2 4 2 4 2" xfId="29974"/>
    <cellStyle name="Total 5 2 2 4 2 5" xfId="26831"/>
    <cellStyle name="Total 5 2 2 4 2 6" xfId="25241"/>
    <cellStyle name="Total 5 2 2 4 3" xfId="18030"/>
    <cellStyle name="Total 5 2 2 4 3 2" xfId="23590"/>
    <cellStyle name="Total 5 2 2 4 3 2 2" xfId="33270"/>
    <cellStyle name="Total 5 2 2 4 3 3" xfId="18709"/>
    <cellStyle name="Total 5 2 2 4 3 3 2" xfId="28389"/>
    <cellStyle name="Total 5 2 2 4 3 4" xfId="20524"/>
    <cellStyle name="Total 5 2 2 4 3 4 2" xfId="30204"/>
    <cellStyle name="Total 5 2 2 4 3 5" xfId="27714"/>
    <cellStyle name="Total 5 2 2 4 4" xfId="22085"/>
    <cellStyle name="Total 5 2 2 4 4 2" xfId="31765"/>
    <cellStyle name="Total 5 2 2 4 5" xfId="21100"/>
    <cellStyle name="Total 5 2 2 4 5 2" xfId="30780"/>
    <cellStyle name="Total 5 2 2 4 6" xfId="24895"/>
    <cellStyle name="Total 5 2 2 4 6 2" xfId="34575"/>
    <cellStyle name="Total 5 2 2 4 7" xfId="26279"/>
    <cellStyle name="Total 5 2 2 5" xfId="16924"/>
    <cellStyle name="Total 5 2 2 5 2" xfId="22477"/>
    <cellStyle name="Total 5 2 2 5 2 2" xfId="32157"/>
    <cellStyle name="Total 5 2 2 5 3" xfId="24364"/>
    <cellStyle name="Total 5 2 2 5 3 2" xfId="34044"/>
    <cellStyle name="Total 5 2 2 5 4" xfId="18819"/>
    <cellStyle name="Total 5 2 2 5 4 2" xfId="28499"/>
    <cellStyle name="Total 5 2 2 5 5" xfId="26459"/>
    <cellStyle name="Total 5 2 2 5 6" xfId="25954"/>
    <cellStyle name="Total 5 2 2 6" xfId="17760"/>
    <cellStyle name="Total 5 2 2 6 2" xfId="23320"/>
    <cellStyle name="Total 5 2 2 6 2 2" xfId="33000"/>
    <cellStyle name="Total 5 2 2 6 3" xfId="18808"/>
    <cellStyle name="Total 5 2 2 6 3 2" xfId="28488"/>
    <cellStyle name="Total 5 2 2 6 4" xfId="19216"/>
    <cellStyle name="Total 5 2 2 6 4 2" xfId="28896"/>
    <cellStyle name="Total 5 2 2 6 5" xfId="27444"/>
    <cellStyle name="Total 5 2 2 7" xfId="21813"/>
    <cellStyle name="Total 5 2 2 7 2" xfId="31493"/>
    <cellStyle name="Total 5 2 2 8" xfId="20217"/>
    <cellStyle name="Total 5 2 2 8 2" xfId="29897"/>
    <cellStyle name="Total 5 2 2 9" xfId="24784"/>
    <cellStyle name="Total 5 2 2 9 2" xfId="34464"/>
    <cellStyle name="Total 5 2 3" xfId="16190"/>
    <cellStyle name="Total 5 2 3 2" xfId="16692"/>
    <cellStyle name="Total 5 2 3 2 2" xfId="17531"/>
    <cellStyle name="Total 5 2 3 2 2 2" xfId="23091"/>
    <cellStyle name="Total 5 2 3 2 2 2 2" xfId="32771"/>
    <cellStyle name="Total 5 2 3 2 2 3" xfId="19754"/>
    <cellStyle name="Total 5 2 3 2 2 3 2" xfId="29434"/>
    <cellStyle name="Total 5 2 3 2 2 4" xfId="24222"/>
    <cellStyle name="Total 5 2 3 2 2 4 2" xfId="33902"/>
    <cellStyle name="Total 5 2 3 2 2 5" xfId="27013"/>
    <cellStyle name="Total 5 2 3 2 2 6" xfId="27215"/>
    <cellStyle name="Total 5 2 3 2 3" xfId="18212"/>
    <cellStyle name="Total 5 2 3 2 3 2" xfId="23772"/>
    <cellStyle name="Total 5 2 3 2 3 2 2" xfId="33452"/>
    <cellStyle name="Total 5 2 3 2 3 3" xfId="24497"/>
    <cellStyle name="Total 5 2 3 2 3 3 2" xfId="34177"/>
    <cellStyle name="Total 5 2 3 2 3 4" xfId="24770"/>
    <cellStyle name="Total 5 2 3 2 3 4 2" xfId="34450"/>
    <cellStyle name="Total 5 2 3 2 3 5" xfId="27896"/>
    <cellStyle name="Total 5 2 3 2 4" xfId="22267"/>
    <cellStyle name="Total 5 2 3 2 4 2" xfId="31947"/>
    <cellStyle name="Total 5 2 3 2 5" xfId="19076"/>
    <cellStyle name="Total 5 2 3 2 5 2" xfId="28756"/>
    <cellStyle name="Total 5 2 3 2 6" xfId="23943"/>
    <cellStyle name="Total 5 2 3 2 6 2" xfId="33623"/>
    <cellStyle name="Total 5 2 3 2 7" xfId="25957"/>
    <cellStyle name="Total 5 2 3 3" xfId="16527"/>
    <cellStyle name="Total 5 2 3 3 2" xfId="16999"/>
    <cellStyle name="Total 5 2 3 3 2 2" xfId="22552"/>
    <cellStyle name="Total 5 2 3 3 2 2 2" xfId="32232"/>
    <cellStyle name="Total 5 2 3 3 2 3" xfId="18760"/>
    <cellStyle name="Total 5 2 3 3 2 3 2" xfId="28440"/>
    <cellStyle name="Total 5 2 3 3 2 4" xfId="20687"/>
    <cellStyle name="Total 5 2 3 3 2 4 2" xfId="30367"/>
    <cellStyle name="Total 5 2 3 3 2 5" xfId="26534"/>
    <cellStyle name="Total 5 2 3 3 2 6" xfId="25697"/>
    <cellStyle name="Total 5 2 3 3 3" xfId="17976"/>
    <cellStyle name="Total 5 2 3 3 3 2" xfId="23536"/>
    <cellStyle name="Total 5 2 3 3 3 2 2" xfId="33216"/>
    <cellStyle name="Total 5 2 3 3 3 3" xfId="18550"/>
    <cellStyle name="Total 5 2 3 3 3 3 2" xfId="28230"/>
    <cellStyle name="Total 5 2 3 3 3 4" xfId="24822"/>
    <cellStyle name="Total 5 2 3 3 3 4 2" xfId="34502"/>
    <cellStyle name="Total 5 2 3 3 3 5" xfId="27660"/>
    <cellStyle name="Total 5 2 3 3 4" xfId="22031"/>
    <cellStyle name="Total 5 2 3 3 4 2" xfId="31711"/>
    <cellStyle name="Total 5 2 3 3 5" xfId="20632"/>
    <cellStyle name="Total 5 2 3 3 5 2" xfId="30312"/>
    <cellStyle name="Total 5 2 3 3 6" xfId="18421"/>
    <cellStyle name="Total 5 2 3 3 6 2" xfId="28101"/>
    <cellStyle name="Total 5 2 3 3 7" xfId="26196"/>
    <cellStyle name="Total 5 2 3 4" xfId="17218"/>
    <cellStyle name="Total 5 2 3 4 2" xfId="22771"/>
    <cellStyle name="Total 5 2 3 4 2 2" xfId="32451"/>
    <cellStyle name="Total 5 2 3 4 3" xfId="18479"/>
    <cellStyle name="Total 5 2 3 4 3 2" xfId="28159"/>
    <cellStyle name="Total 5 2 3 4 4" xfId="20472"/>
    <cellStyle name="Total 5 2 3 4 4 2" xfId="30152"/>
    <cellStyle name="Total 5 2 3 4 5" xfId="26732"/>
    <cellStyle name="Total 5 2 3 4 6" xfId="27171"/>
    <cellStyle name="Total 5 2 3 5" xfId="17706"/>
    <cellStyle name="Total 5 2 3 5 2" xfId="23266"/>
    <cellStyle name="Total 5 2 3 5 2 2" xfId="32946"/>
    <cellStyle name="Total 5 2 3 5 3" xfId="21267"/>
    <cellStyle name="Total 5 2 3 5 3 2" xfId="30947"/>
    <cellStyle name="Total 5 2 3 5 4" xfId="20470"/>
    <cellStyle name="Total 5 2 3 5 4 2" xfId="30150"/>
    <cellStyle name="Total 5 2 3 5 5" xfId="27390"/>
    <cellStyle name="Total 5 2 3 6" xfId="21757"/>
    <cellStyle name="Total 5 2 3 6 2" xfId="31437"/>
    <cellStyle name="Total 5 2 3 7" xfId="19899"/>
    <cellStyle name="Total 5 2 3 7 2" xfId="29579"/>
    <cellStyle name="Total 5 2 3 8" xfId="18862"/>
    <cellStyle name="Total 5 2 3 8 2" xfId="28542"/>
    <cellStyle name="Total 5 2 3 9" xfId="25338"/>
    <cellStyle name="Total 5 2 4" xfId="16103"/>
    <cellStyle name="Total 5 2 4 2" xfId="16649"/>
    <cellStyle name="Total 5 2 4 2 2" xfId="17451"/>
    <cellStyle name="Total 5 2 4 2 2 2" xfId="23011"/>
    <cellStyle name="Total 5 2 4 2 2 2 2" xfId="32691"/>
    <cellStyle name="Total 5 2 4 2 2 3" xfId="18462"/>
    <cellStyle name="Total 5 2 4 2 2 3 2" xfId="28142"/>
    <cellStyle name="Total 5 2 4 2 2 4" xfId="24290"/>
    <cellStyle name="Total 5 2 4 2 2 4 2" xfId="33970"/>
    <cellStyle name="Total 5 2 4 2 2 5" xfId="26933"/>
    <cellStyle name="Total 5 2 4 2 2 6" xfId="25083"/>
    <cellStyle name="Total 5 2 4 2 3" xfId="18132"/>
    <cellStyle name="Total 5 2 4 2 3 2" xfId="23692"/>
    <cellStyle name="Total 5 2 4 2 3 2 2" xfId="33372"/>
    <cellStyle name="Total 5 2 4 2 3 3" xfId="24368"/>
    <cellStyle name="Total 5 2 4 2 3 3 2" xfId="34048"/>
    <cellStyle name="Total 5 2 4 2 3 4" xfId="24780"/>
    <cellStyle name="Total 5 2 4 2 3 4 2" xfId="34460"/>
    <cellStyle name="Total 5 2 4 2 3 5" xfId="27816"/>
    <cellStyle name="Total 5 2 4 2 4" xfId="22187"/>
    <cellStyle name="Total 5 2 4 2 4 2" xfId="31867"/>
    <cellStyle name="Total 5 2 4 2 5" xfId="20298"/>
    <cellStyle name="Total 5 2 4 2 5 2" xfId="29978"/>
    <cellStyle name="Total 5 2 4 2 6" xfId="21496"/>
    <cellStyle name="Total 5 2 4 2 6 2" xfId="31176"/>
    <cellStyle name="Total 5 2 4 2 7" xfId="25272"/>
    <cellStyle name="Total 5 2 4 3" xfId="16447"/>
    <cellStyle name="Total 5 2 4 3 2" xfId="16977"/>
    <cellStyle name="Total 5 2 4 3 2 2" xfId="22530"/>
    <cellStyle name="Total 5 2 4 3 2 2 2" xfId="32210"/>
    <cellStyle name="Total 5 2 4 3 2 3" xfId="20284"/>
    <cellStyle name="Total 5 2 4 3 2 3 2" xfId="29964"/>
    <cellStyle name="Total 5 2 4 3 2 4" xfId="21061"/>
    <cellStyle name="Total 5 2 4 3 2 4 2" xfId="30741"/>
    <cellStyle name="Total 5 2 4 3 2 5" xfId="26512"/>
    <cellStyle name="Total 5 2 4 3 2 6" xfId="25769"/>
    <cellStyle name="Total 5 2 4 3 3" xfId="17896"/>
    <cellStyle name="Total 5 2 4 3 3 2" xfId="23456"/>
    <cellStyle name="Total 5 2 4 3 3 2 2" xfId="33136"/>
    <cellStyle name="Total 5 2 4 3 3 3" xfId="18564"/>
    <cellStyle name="Total 5 2 4 3 3 3 2" xfId="28244"/>
    <cellStyle name="Total 5 2 4 3 3 4" xfId="19148"/>
    <cellStyle name="Total 5 2 4 3 3 4 2" xfId="28828"/>
    <cellStyle name="Total 5 2 4 3 3 5" xfId="27580"/>
    <cellStyle name="Total 5 2 4 3 4" xfId="21951"/>
    <cellStyle name="Total 5 2 4 3 4 2" xfId="31631"/>
    <cellStyle name="Total 5 2 4 3 5" xfId="18987"/>
    <cellStyle name="Total 5 2 4 3 5 2" xfId="28667"/>
    <cellStyle name="Total 5 2 4 3 6" xfId="19670"/>
    <cellStyle name="Total 5 2 4 3 6 2" xfId="29350"/>
    <cellStyle name="Total 5 2 4 3 7" xfId="26223"/>
    <cellStyle name="Total 5 2 4 4" xfId="17206"/>
    <cellStyle name="Total 5 2 4 4 2" xfId="22759"/>
    <cellStyle name="Total 5 2 4 4 2 2" xfId="32439"/>
    <cellStyle name="Total 5 2 4 4 3" xfId="20500"/>
    <cellStyle name="Total 5 2 4 4 3 2" xfId="30180"/>
    <cellStyle name="Total 5 2 4 4 4" xfId="19703"/>
    <cellStyle name="Total 5 2 4 4 4 2" xfId="29383"/>
    <cellStyle name="Total 5 2 4 4 5" xfId="26721"/>
    <cellStyle name="Total 5 2 4 4 6" xfId="26307"/>
    <cellStyle name="Total 5 2 4 5" xfId="17266"/>
    <cellStyle name="Total 5 2 4 5 2" xfId="22820"/>
    <cellStyle name="Total 5 2 4 5 2 2" xfId="32500"/>
    <cellStyle name="Total 5 2 4 5 3" xfId="18578"/>
    <cellStyle name="Total 5 2 4 5 3 2" xfId="28258"/>
    <cellStyle name="Total 5 2 4 5 4" xfId="19833"/>
    <cellStyle name="Total 5 2 4 5 4 2" xfId="29513"/>
    <cellStyle name="Total 5 2 4 5 5" xfId="26376"/>
    <cellStyle name="Total 5 2 4 6" xfId="21672"/>
    <cellStyle name="Total 5 2 4 6 2" xfId="31352"/>
    <cellStyle name="Total 5 2 4 7" xfId="20057"/>
    <cellStyle name="Total 5 2 4 7 2" xfId="29737"/>
    <cellStyle name="Total 5 2 4 8" xfId="18960"/>
    <cellStyle name="Total 5 2 4 8 2" xfId="28640"/>
    <cellStyle name="Total 5 2 4 9" xfId="25405"/>
    <cellStyle name="Total 5 2 5" xfId="16092"/>
    <cellStyle name="Total 5 2 5 2" xfId="17440"/>
    <cellStyle name="Total 5 2 5 2 2" xfId="23000"/>
    <cellStyle name="Total 5 2 5 2 2 2" xfId="32680"/>
    <cellStyle name="Total 5 2 5 2 3" xfId="20674"/>
    <cellStyle name="Total 5 2 5 2 3 2" xfId="30354"/>
    <cellStyle name="Total 5 2 5 2 4" xfId="20649"/>
    <cellStyle name="Total 5 2 5 2 4 2" xfId="30329"/>
    <cellStyle name="Total 5 2 5 2 5" xfId="26922"/>
    <cellStyle name="Total 5 2 5 2 6" xfId="25169"/>
    <cellStyle name="Total 5 2 5 3" xfId="18121"/>
    <cellStyle name="Total 5 2 5 3 2" xfId="23681"/>
    <cellStyle name="Total 5 2 5 3 2 2" xfId="33361"/>
    <cellStyle name="Total 5 2 5 3 3" xfId="24063"/>
    <cellStyle name="Total 5 2 5 3 3 2" xfId="33743"/>
    <cellStyle name="Total 5 2 5 3 4" xfId="24233"/>
    <cellStyle name="Total 5 2 5 3 4 2" xfId="33913"/>
    <cellStyle name="Total 5 2 5 3 5" xfId="27805"/>
    <cellStyle name="Total 5 2 5 4" xfId="22176"/>
    <cellStyle name="Total 5 2 5 4 2" xfId="31856"/>
    <cellStyle name="Total 5 2 5 5" xfId="21247"/>
    <cellStyle name="Total 5 2 5 5 2" xfId="30927"/>
    <cellStyle name="Total 5 2 5 6" xfId="18509"/>
    <cellStyle name="Total 5 2 5 6 2" xfId="28189"/>
    <cellStyle name="Total 5 2 5 7" xfId="25542"/>
    <cellStyle name="Total 5 2 6" xfId="16436"/>
    <cellStyle name="Total 5 2 6 2" xfId="16861"/>
    <cellStyle name="Total 5 2 6 2 2" xfId="22414"/>
    <cellStyle name="Total 5 2 6 2 2 2" xfId="32094"/>
    <cellStyle name="Total 5 2 6 2 3" xfId="19454"/>
    <cellStyle name="Total 5 2 6 2 3 2" xfId="29134"/>
    <cellStyle name="Total 5 2 6 2 4" xfId="21626"/>
    <cellStyle name="Total 5 2 6 2 4 2" xfId="31306"/>
    <cellStyle name="Total 5 2 6 2 5" xfId="26396"/>
    <cellStyle name="Total 5 2 6 2 6" xfId="25944"/>
    <cellStyle name="Total 5 2 6 3" xfId="17885"/>
    <cellStyle name="Total 5 2 6 3 2" xfId="23445"/>
    <cellStyle name="Total 5 2 6 3 2 2" xfId="33125"/>
    <cellStyle name="Total 5 2 6 3 3" xfId="21513"/>
    <cellStyle name="Total 5 2 6 3 3 2" xfId="31193"/>
    <cellStyle name="Total 5 2 6 3 4" xfId="24783"/>
    <cellStyle name="Total 5 2 6 3 4 2" xfId="34463"/>
    <cellStyle name="Total 5 2 6 3 5" xfId="27569"/>
    <cellStyle name="Total 5 2 6 4" xfId="21940"/>
    <cellStyle name="Total 5 2 6 4 2" xfId="31620"/>
    <cellStyle name="Total 5 2 6 5" xfId="20946"/>
    <cellStyle name="Total 5 2 6 5 2" xfId="30626"/>
    <cellStyle name="Total 5 2 6 6" xfId="20003"/>
    <cellStyle name="Total 5 2 6 6 2" xfId="29683"/>
    <cellStyle name="Total 5 2 6 7" xfId="25739"/>
    <cellStyle name="Total 5 2 7" xfId="17148"/>
    <cellStyle name="Total 5 2 7 2" xfId="22701"/>
    <cellStyle name="Total 5 2 7 2 2" xfId="32381"/>
    <cellStyle name="Total 5 2 7 3" xfId="23912"/>
    <cellStyle name="Total 5 2 7 3 2" xfId="33592"/>
    <cellStyle name="Total 5 2 7 4" xfId="18508"/>
    <cellStyle name="Total 5 2 7 4 2" xfId="28188"/>
    <cellStyle name="Total 5 2 7 5" xfId="26674"/>
    <cellStyle name="Total 5 2 7 6" xfId="25041"/>
    <cellStyle name="Total 5 2 8" xfId="17262"/>
    <cellStyle name="Total 5 2 8 2" xfId="22815"/>
    <cellStyle name="Total 5 2 8 2 2" xfId="32495"/>
    <cellStyle name="Total 5 2 8 3" xfId="20732"/>
    <cellStyle name="Total 5 2 8 3 2" xfId="30412"/>
    <cellStyle name="Total 5 2 8 4" xfId="19981"/>
    <cellStyle name="Total 5 2 8 4 2" xfId="29661"/>
    <cellStyle name="Total 5 2 8 5" xfId="26304"/>
    <cellStyle name="Total 5 2 9" xfId="21661"/>
    <cellStyle name="Total 5 2 9 2" xfId="31341"/>
    <cellStyle name="Total 5 3" xfId="16008"/>
    <cellStyle name="Total 5 3 10" xfId="26106"/>
    <cellStyle name="Total 5 3 2" xfId="16280"/>
    <cellStyle name="Total 5 3 2 2" xfId="16751"/>
    <cellStyle name="Total 5 3 2 2 2" xfId="17621"/>
    <cellStyle name="Total 5 3 2 2 2 2" xfId="23181"/>
    <cellStyle name="Total 5 3 2 2 2 2 2" xfId="32861"/>
    <cellStyle name="Total 5 3 2 2 2 3" xfId="19906"/>
    <cellStyle name="Total 5 3 2 2 2 3 2" xfId="29586"/>
    <cellStyle name="Total 5 3 2 2 2 4" xfId="20052"/>
    <cellStyle name="Total 5 3 2 2 2 4 2" xfId="29732"/>
    <cellStyle name="Total 5 3 2 2 2 5" xfId="27103"/>
    <cellStyle name="Total 5 3 2 2 2 6" xfId="27305"/>
    <cellStyle name="Total 5 3 2 2 3" xfId="18302"/>
    <cellStyle name="Total 5 3 2 2 3 2" xfId="23862"/>
    <cellStyle name="Total 5 3 2 2 3 2 2" xfId="33542"/>
    <cellStyle name="Total 5 3 2 2 3 3" xfId="24562"/>
    <cellStyle name="Total 5 3 2 2 3 3 2" xfId="34242"/>
    <cellStyle name="Total 5 3 2 2 3 4" xfId="24829"/>
    <cellStyle name="Total 5 3 2 2 3 4 2" xfId="34509"/>
    <cellStyle name="Total 5 3 2 2 3 5" xfId="27986"/>
    <cellStyle name="Total 5 3 2 2 4" xfId="22357"/>
    <cellStyle name="Total 5 3 2 2 4 2" xfId="32037"/>
    <cellStyle name="Total 5 3 2 2 5" xfId="19075"/>
    <cellStyle name="Total 5 3 2 2 5 2" xfId="28755"/>
    <cellStyle name="Total 5 3 2 2 6" xfId="20938"/>
    <cellStyle name="Total 5 3 2 2 6 2" xfId="30618"/>
    <cellStyle name="Total 5 3 2 2 7" xfId="26114"/>
    <cellStyle name="Total 5 3 2 3" xfId="16617"/>
    <cellStyle name="Total 5 3 2 3 2" xfId="17385"/>
    <cellStyle name="Total 5 3 2 3 2 2" xfId="22945"/>
    <cellStyle name="Total 5 3 2 3 2 2 2" xfId="32625"/>
    <cellStyle name="Total 5 3 2 3 2 3" xfId="19972"/>
    <cellStyle name="Total 5 3 2 3 2 3 2" xfId="29652"/>
    <cellStyle name="Total 5 3 2 3 2 4" xfId="19282"/>
    <cellStyle name="Total 5 3 2 3 2 4 2" xfId="28962"/>
    <cellStyle name="Total 5 3 2 3 2 5" xfId="26867"/>
    <cellStyle name="Total 5 3 2 3 2 6" xfId="25176"/>
    <cellStyle name="Total 5 3 2 3 3" xfId="18066"/>
    <cellStyle name="Total 5 3 2 3 3 2" xfId="23626"/>
    <cellStyle name="Total 5 3 2 3 3 2 2" xfId="33306"/>
    <cellStyle name="Total 5 3 2 3 3 3" xfId="16819"/>
    <cellStyle name="Total 5 3 2 3 3 3 2" xfId="25968"/>
    <cellStyle name="Total 5 3 2 3 3 4" xfId="20740"/>
    <cellStyle name="Total 5 3 2 3 3 4 2" xfId="30420"/>
    <cellStyle name="Total 5 3 2 3 3 5" xfId="27750"/>
    <cellStyle name="Total 5 3 2 3 4" xfId="22121"/>
    <cellStyle name="Total 5 3 2 3 4 2" xfId="31801"/>
    <cellStyle name="Total 5 3 2 3 5" xfId="19015"/>
    <cellStyle name="Total 5 3 2 3 5 2" xfId="28695"/>
    <cellStyle name="Total 5 3 2 3 6" xfId="19297"/>
    <cellStyle name="Total 5 3 2 3 6 2" xfId="28977"/>
    <cellStyle name="Total 5 3 2 3 7" xfId="25705"/>
    <cellStyle name="Total 5 3 2 4" xfId="16959"/>
    <cellStyle name="Total 5 3 2 4 2" xfId="22512"/>
    <cellStyle name="Total 5 3 2 4 2 2" xfId="32192"/>
    <cellStyle name="Total 5 3 2 4 3" xfId="24398"/>
    <cellStyle name="Total 5 3 2 4 3 2" xfId="34078"/>
    <cellStyle name="Total 5 3 2 4 4" xfId="19286"/>
    <cellStyle name="Total 5 3 2 4 4 2" xfId="28966"/>
    <cellStyle name="Total 5 3 2 4 5" xfId="26494"/>
    <cellStyle name="Total 5 3 2 4 6" xfId="26078"/>
    <cellStyle name="Total 5 3 2 5" xfId="17796"/>
    <cellStyle name="Total 5 3 2 5 2" xfId="23356"/>
    <cellStyle name="Total 5 3 2 5 2 2" xfId="33036"/>
    <cellStyle name="Total 5 3 2 5 3" xfId="19681"/>
    <cellStyle name="Total 5 3 2 5 3 2" xfId="29361"/>
    <cellStyle name="Total 5 3 2 5 4" xfId="19489"/>
    <cellStyle name="Total 5 3 2 5 4 2" xfId="29169"/>
    <cellStyle name="Total 5 3 2 5 5" xfId="27480"/>
    <cellStyle name="Total 5 3 2 6" xfId="21851"/>
    <cellStyle name="Total 5 3 2 6 2" xfId="31531"/>
    <cellStyle name="Total 5 3 2 7" xfId="24276"/>
    <cellStyle name="Total 5 3 2 7 2" xfId="33956"/>
    <cellStyle name="Total 5 3 2 8" xfId="19757"/>
    <cellStyle name="Total 5 3 2 8 2" xfId="29437"/>
    <cellStyle name="Total 5 3 2 9" xfId="25460"/>
    <cellStyle name="Total 5 3 3" xfId="16172"/>
    <cellStyle name="Total 5 3 3 2" xfId="17513"/>
    <cellStyle name="Total 5 3 3 2 2" xfId="23073"/>
    <cellStyle name="Total 5 3 3 2 2 2" xfId="32753"/>
    <cellStyle name="Total 5 3 3 2 3" xfId="19293"/>
    <cellStyle name="Total 5 3 3 2 3 2" xfId="28973"/>
    <cellStyle name="Total 5 3 3 2 4" xfId="21557"/>
    <cellStyle name="Total 5 3 3 2 4 2" xfId="31237"/>
    <cellStyle name="Total 5 3 3 2 5" xfId="26995"/>
    <cellStyle name="Total 5 3 3 2 6" xfId="25128"/>
    <cellStyle name="Total 5 3 3 3" xfId="18194"/>
    <cellStyle name="Total 5 3 3 3 2" xfId="23754"/>
    <cellStyle name="Total 5 3 3 3 2 2" xfId="33434"/>
    <cellStyle name="Total 5 3 3 3 3" xfId="24035"/>
    <cellStyle name="Total 5 3 3 3 3 2" xfId="33715"/>
    <cellStyle name="Total 5 3 3 3 4" xfId="24797"/>
    <cellStyle name="Total 5 3 3 3 4 2" xfId="34477"/>
    <cellStyle name="Total 5 3 3 3 5" xfId="27878"/>
    <cellStyle name="Total 5 3 3 4" xfId="22249"/>
    <cellStyle name="Total 5 3 3 4 2" xfId="31929"/>
    <cellStyle name="Total 5 3 3 5" xfId="19794"/>
    <cellStyle name="Total 5 3 3 5 2" xfId="29474"/>
    <cellStyle name="Total 5 3 3 6" xfId="20264"/>
    <cellStyle name="Total 5 3 3 6 2" xfId="29944"/>
    <cellStyle name="Total 5 3 3 7" xfId="25363"/>
    <cellStyle name="Total 5 3 4" xfId="16509"/>
    <cellStyle name="Total 5 3 4 2" xfId="17001"/>
    <cellStyle name="Total 5 3 4 2 2" xfId="22554"/>
    <cellStyle name="Total 5 3 4 2 2 2" xfId="32234"/>
    <cellStyle name="Total 5 3 4 2 3" xfId="19602"/>
    <cellStyle name="Total 5 3 4 2 3 2" xfId="29282"/>
    <cellStyle name="Total 5 3 4 2 4" xfId="24623"/>
    <cellStyle name="Total 5 3 4 2 4 2" xfId="34303"/>
    <cellStyle name="Total 5 3 4 2 5" xfId="26536"/>
    <cellStyle name="Total 5 3 4 2 6" xfId="25365"/>
    <cellStyle name="Total 5 3 4 3" xfId="17958"/>
    <cellStyle name="Total 5 3 4 3 2" xfId="23518"/>
    <cellStyle name="Total 5 3 4 3 2 2" xfId="33198"/>
    <cellStyle name="Total 5 3 4 3 3" xfId="18655"/>
    <cellStyle name="Total 5 3 4 3 3 2" xfId="28335"/>
    <cellStyle name="Total 5 3 4 3 4" xfId="19903"/>
    <cellStyle name="Total 5 3 4 3 4 2" xfId="29583"/>
    <cellStyle name="Total 5 3 4 3 5" xfId="27642"/>
    <cellStyle name="Total 5 3 4 4" xfId="22013"/>
    <cellStyle name="Total 5 3 4 4 2" xfId="31693"/>
    <cellStyle name="Total 5 3 4 5" xfId="19221"/>
    <cellStyle name="Total 5 3 4 5 2" xfId="28901"/>
    <cellStyle name="Total 5 3 4 6" xfId="20183"/>
    <cellStyle name="Total 5 3 4 6 2" xfId="29863"/>
    <cellStyle name="Total 5 3 4 7" xfId="25310"/>
    <cellStyle name="Total 5 3 5" xfId="17059"/>
    <cellStyle name="Total 5 3 5 2" xfId="22612"/>
    <cellStyle name="Total 5 3 5 2 2" xfId="32292"/>
    <cellStyle name="Total 5 3 5 3" xfId="20795"/>
    <cellStyle name="Total 5 3 5 3 2" xfId="30475"/>
    <cellStyle name="Total 5 3 5 4" xfId="21194"/>
    <cellStyle name="Total 5 3 5 4 2" xfId="30874"/>
    <cellStyle name="Total 5 3 5 5" xfId="26592"/>
    <cellStyle name="Total 5 3 5 6" xfId="25248"/>
    <cellStyle name="Total 5 3 6" xfId="17688"/>
    <cellStyle name="Total 5 3 6 2" xfId="23248"/>
    <cellStyle name="Total 5 3 6 2 2" xfId="32928"/>
    <cellStyle name="Total 5 3 6 3" xfId="21299"/>
    <cellStyle name="Total 5 3 6 3 2" xfId="30979"/>
    <cellStyle name="Total 5 3 6 4" xfId="18568"/>
    <cellStyle name="Total 5 3 6 4 2" xfId="28248"/>
    <cellStyle name="Total 5 3 6 5" xfId="27372"/>
    <cellStyle name="Total 5 3 7" xfId="21739"/>
    <cellStyle name="Total 5 3 7 2" xfId="31419"/>
    <cellStyle name="Total 5 3 8" xfId="19512"/>
    <cellStyle name="Total 5 3 8 2" xfId="29192"/>
    <cellStyle name="Total 5 3 9" xfId="20594"/>
    <cellStyle name="Total 5 3 9 2" xfId="30274"/>
    <cellStyle name="Total 5 4" xfId="16211"/>
    <cellStyle name="Total 5 4 2" xfId="16710"/>
    <cellStyle name="Total 5 4 2 2" xfId="17552"/>
    <cellStyle name="Total 5 4 2 2 2" xfId="23112"/>
    <cellStyle name="Total 5 4 2 2 2 2" xfId="32792"/>
    <cellStyle name="Total 5 4 2 2 3" xfId="20789"/>
    <cellStyle name="Total 5 4 2 2 3 2" xfId="30469"/>
    <cellStyle name="Total 5 4 2 2 4" xfId="19730"/>
    <cellStyle name="Total 5 4 2 2 4 2" xfId="29410"/>
    <cellStyle name="Total 5 4 2 2 5" xfId="27034"/>
    <cellStyle name="Total 5 4 2 2 6" xfId="27236"/>
    <cellStyle name="Total 5 4 2 3" xfId="18233"/>
    <cellStyle name="Total 5 4 2 3 2" xfId="23793"/>
    <cellStyle name="Total 5 4 2 3 2 2" xfId="33473"/>
    <cellStyle name="Total 5 4 2 3 3" xfId="24320"/>
    <cellStyle name="Total 5 4 2 3 3 2" xfId="34000"/>
    <cellStyle name="Total 5 4 2 3 4" xfId="19204"/>
    <cellStyle name="Total 5 4 2 3 4 2" xfId="28884"/>
    <cellStyle name="Total 5 4 2 3 5" xfId="27917"/>
    <cellStyle name="Total 5 4 2 4" xfId="22288"/>
    <cellStyle name="Total 5 4 2 4 2" xfId="31968"/>
    <cellStyle name="Total 5 4 2 5" xfId="19647"/>
    <cellStyle name="Total 5 4 2 5 2" xfId="29327"/>
    <cellStyle name="Total 5 4 2 6" xfId="18913"/>
    <cellStyle name="Total 5 4 2 6 2" xfId="28593"/>
    <cellStyle name="Total 5 4 2 7" xfId="25499"/>
    <cellStyle name="Total 5 4 3" xfId="16548"/>
    <cellStyle name="Total 5 4 3 2" xfId="16877"/>
    <cellStyle name="Total 5 4 3 2 2" xfId="22430"/>
    <cellStyle name="Total 5 4 3 2 2 2" xfId="32110"/>
    <cellStyle name="Total 5 4 3 2 3" xfId="19318"/>
    <cellStyle name="Total 5 4 3 2 3 2" xfId="28998"/>
    <cellStyle name="Total 5 4 3 2 4" xfId="20919"/>
    <cellStyle name="Total 5 4 3 2 4 2" xfId="30599"/>
    <cellStyle name="Total 5 4 3 2 5" xfId="26412"/>
    <cellStyle name="Total 5 4 3 2 6" xfId="25933"/>
    <cellStyle name="Total 5 4 3 3" xfId="17997"/>
    <cellStyle name="Total 5 4 3 3 2" xfId="23557"/>
    <cellStyle name="Total 5 4 3 3 2 2" xfId="33237"/>
    <cellStyle name="Total 5 4 3 3 3" xfId="20783"/>
    <cellStyle name="Total 5 4 3 3 3 2" xfId="30463"/>
    <cellStyle name="Total 5 4 3 3 4" xfId="24068"/>
    <cellStyle name="Total 5 4 3 3 4 2" xfId="33748"/>
    <cellStyle name="Total 5 4 3 3 5" xfId="27681"/>
    <cellStyle name="Total 5 4 3 4" xfId="22052"/>
    <cellStyle name="Total 5 4 3 4 2" xfId="31732"/>
    <cellStyle name="Total 5 4 3 5" xfId="18844"/>
    <cellStyle name="Total 5 4 3 5 2" xfId="28524"/>
    <cellStyle name="Total 5 4 3 6" xfId="18628"/>
    <cellStyle name="Total 5 4 3 6 2" xfId="28308"/>
    <cellStyle name="Total 5 4 3 7" xfId="26030"/>
    <cellStyle name="Total 5 4 4" xfId="17213"/>
    <cellStyle name="Total 5 4 4 2" xfId="22766"/>
    <cellStyle name="Total 5 4 4 2 2" xfId="32446"/>
    <cellStyle name="Total 5 4 4 3" xfId="20342"/>
    <cellStyle name="Total 5 4 4 3 2" xfId="30022"/>
    <cellStyle name="Total 5 4 4 4" xfId="18394"/>
    <cellStyle name="Total 5 4 4 4 2" xfId="28074"/>
    <cellStyle name="Total 5 4 4 5" xfId="26727"/>
    <cellStyle name="Total 5 4 4 6" xfId="26302"/>
    <cellStyle name="Total 5 4 5" xfId="17727"/>
    <cellStyle name="Total 5 4 5 2" xfId="23287"/>
    <cellStyle name="Total 5 4 5 2 2" xfId="32967"/>
    <cellStyle name="Total 5 4 5 3" xfId="20915"/>
    <cellStyle name="Total 5 4 5 3 2" xfId="30595"/>
    <cellStyle name="Total 5 4 5 4" xfId="24802"/>
    <cellStyle name="Total 5 4 5 4 2" xfId="34482"/>
    <cellStyle name="Total 5 4 5 5" xfId="27411"/>
    <cellStyle name="Total 5 4 6" xfId="21778"/>
    <cellStyle name="Total 5 4 6 2" xfId="31458"/>
    <cellStyle name="Total 5 4 7" xfId="24493"/>
    <cellStyle name="Total 5 4 7 2" xfId="34173"/>
    <cellStyle name="Total 5 4 8" xfId="24900"/>
    <cellStyle name="Total 5 4 8 2" xfId="34580"/>
    <cellStyle name="Total 5 4 9" xfId="26028"/>
    <cellStyle name="Total 5 5" xfId="16402"/>
    <cellStyle name="Total 5 5 2" xfId="16910"/>
    <cellStyle name="Total 5 5 2 2" xfId="22463"/>
    <cellStyle name="Total 5 5 2 2 2" xfId="32143"/>
    <cellStyle name="Total 5 5 2 3" xfId="21150"/>
    <cellStyle name="Total 5 5 2 3 2" xfId="30830"/>
    <cellStyle name="Total 5 5 2 4" xfId="21058"/>
    <cellStyle name="Total 5 5 2 4 2" xfId="30738"/>
    <cellStyle name="Total 5 5 2 5" xfId="26445"/>
    <cellStyle name="Total 5 5 2 6" xfId="26184"/>
    <cellStyle name="Total 5 5 3" xfId="17851"/>
    <cellStyle name="Total 5 5 3 2" xfId="23411"/>
    <cellStyle name="Total 5 5 3 2 2" xfId="33091"/>
    <cellStyle name="Total 5 5 3 3" xfId="18642"/>
    <cellStyle name="Total 5 5 3 3 2" xfId="28322"/>
    <cellStyle name="Total 5 5 3 4" xfId="24737"/>
    <cellStyle name="Total 5 5 3 4 2" xfId="34417"/>
    <cellStyle name="Total 5 5 3 5" xfId="27535"/>
    <cellStyle name="Total 5 5 4" xfId="21906"/>
    <cellStyle name="Total 5 5 4 2" xfId="31586"/>
    <cellStyle name="Total 5 5 5" xfId="21033"/>
    <cellStyle name="Total 5 5 5 2" xfId="30713"/>
    <cellStyle name="Total 5 5 6" xfId="24120"/>
    <cellStyle name="Total 5 5 6 2" xfId="33800"/>
    <cellStyle name="Total 5 5 7" xfId="26169"/>
    <cellStyle name="Total 5 6" xfId="24371"/>
    <cellStyle name="Total 5 6 2" xfId="34051"/>
    <cellStyle name="Total 6" xfId="1307"/>
    <cellStyle name="Total 6 2" xfId="15967"/>
    <cellStyle name="Total 6 2 10" xfId="20174"/>
    <cellStyle name="Total 6 2 10 2" xfId="29854"/>
    <cellStyle name="Total 6 2 11" xfId="21300"/>
    <cellStyle name="Total 6 2 11 2" xfId="30980"/>
    <cellStyle name="Total 6 2 12" xfId="25690"/>
    <cellStyle name="Total 6 2 2" xfId="16059"/>
    <cellStyle name="Total 6 2 2 10" xfId="25507"/>
    <cellStyle name="Total 6 2 2 2" xfId="16305"/>
    <cellStyle name="Total 6 2 2 2 2" xfId="16776"/>
    <cellStyle name="Total 6 2 2 2 2 2" xfId="17646"/>
    <cellStyle name="Total 6 2 2 2 2 2 2" xfId="23206"/>
    <cellStyle name="Total 6 2 2 2 2 2 2 2" xfId="32886"/>
    <cellStyle name="Total 6 2 2 2 2 2 3" xfId="18933"/>
    <cellStyle name="Total 6 2 2 2 2 2 3 2" xfId="28613"/>
    <cellStyle name="Total 6 2 2 2 2 2 4" xfId="18399"/>
    <cellStyle name="Total 6 2 2 2 2 2 4 2" xfId="28079"/>
    <cellStyle name="Total 6 2 2 2 2 2 5" xfId="27128"/>
    <cellStyle name="Total 6 2 2 2 2 2 6" xfId="27330"/>
    <cellStyle name="Total 6 2 2 2 2 3" xfId="18327"/>
    <cellStyle name="Total 6 2 2 2 2 3 2" xfId="23887"/>
    <cellStyle name="Total 6 2 2 2 2 3 2 2" xfId="33567"/>
    <cellStyle name="Total 6 2 2 2 2 3 3" xfId="24587"/>
    <cellStyle name="Total 6 2 2 2 2 3 3 2" xfId="34267"/>
    <cellStyle name="Total 6 2 2 2 2 3 4" xfId="24946"/>
    <cellStyle name="Total 6 2 2 2 2 3 4 2" xfId="34626"/>
    <cellStyle name="Total 6 2 2 2 2 3 5" xfId="28011"/>
    <cellStyle name="Total 6 2 2 2 2 4" xfId="22382"/>
    <cellStyle name="Total 6 2 2 2 2 4 2" xfId="32062"/>
    <cellStyle name="Total 6 2 2 2 2 5" xfId="19085"/>
    <cellStyle name="Total 6 2 2 2 2 5 2" xfId="28765"/>
    <cellStyle name="Total 6 2 2 2 2 6" xfId="19350"/>
    <cellStyle name="Total 6 2 2 2 2 6 2" xfId="29030"/>
    <cellStyle name="Total 6 2 2 2 2 7" xfId="26046"/>
    <cellStyle name="Total 6 2 2 2 3" xfId="16642"/>
    <cellStyle name="Total 6 2 2 2 3 2" xfId="17410"/>
    <cellStyle name="Total 6 2 2 2 3 2 2" xfId="22970"/>
    <cellStyle name="Total 6 2 2 2 3 2 2 2" xfId="32650"/>
    <cellStyle name="Total 6 2 2 2 3 2 3" xfId="24236"/>
    <cellStyle name="Total 6 2 2 2 3 2 3 2" xfId="33916"/>
    <cellStyle name="Total 6 2 2 2 3 2 4" xfId="19680"/>
    <cellStyle name="Total 6 2 2 2 3 2 4 2" xfId="29360"/>
    <cellStyle name="Total 6 2 2 2 3 2 5" xfId="26892"/>
    <cellStyle name="Total 6 2 2 2 3 2 6" xfId="25090"/>
    <cellStyle name="Total 6 2 2 2 3 3" xfId="18091"/>
    <cellStyle name="Total 6 2 2 2 3 3 2" xfId="23651"/>
    <cellStyle name="Total 6 2 2 2 3 3 2 2" xfId="33331"/>
    <cellStyle name="Total 6 2 2 2 3 3 3" xfId="20350"/>
    <cellStyle name="Total 6 2 2 2 3 3 3 2" xfId="30030"/>
    <cellStyle name="Total 6 2 2 2 3 3 4" xfId="19643"/>
    <cellStyle name="Total 6 2 2 2 3 3 4 2" xfId="29323"/>
    <cellStyle name="Total 6 2 2 2 3 3 5" xfId="27775"/>
    <cellStyle name="Total 6 2 2 2 3 4" xfId="22146"/>
    <cellStyle name="Total 6 2 2 2 3 4 2" xfId="31826"/>
    <cellStyle name="Total 6 2 2 2 3 5" xfId="18482"/>
    <cellStyle name="Total 6 2 2 2 3 5 2" xfId="28162"/>
    <cellStyle name="Total 6 2 2 2 3 6" xfId="18534"/>
    <cellStyle name="Total 6 2 2 2 3 6 2" xfId="28214"/>
    <cellStyle name="Total 6 2 2 2 3 7" xfId="25423"/>
    <cellStyle name="Total 6 2 2 2 4" xfId="16921"/>
    <cellStyle name="Total 6 2 2 2 4 2" xfId="22474"/>
    <cellStyle name="Total 6 2 2 2 4 2 2" xfId="32154"/>
    <cellStyle name="Total 6 2 2 2 4 3" xfId="20670"/>
    <cellStyle name="Total 6 2 2 2 4 3 2" xfId="30350"/>
    <cellStyle name="Total 6 2 2 2 4 4" xfId="24314"/>
    <cellStyle name="Total 6 2 2 2 4 4 2" xfId="33994"/>
    <cellStyle name="Total 6 2 2 2 4 5" xfId="26456"/>
    <cellStyle name="Total 6 2 2 2 4 6" xfId="25642"/>
    <cellStyle name="Total 6 2 2 2 5" xfId="17821"/>
    <cellStyle name="Total 6 2 2 2 5 2" xfId="23381"/>
    <cellStyle name="Total 6 2 2 2 5 2 2" xfId="33061"/>
    <cellStyle name="Total 6 2 2 2 5 3" xfId="21353"/>
    <cellStyle name="Total 6 2 2 2 5 3 2" xfId="31033"/>
    <cellStyle name="Total 6 2 2 2 5 4" xfId="19936"/>
    <cellStyle name="Total 6 2 2 2 5 4 2" xfId="29616"/>
    <cellStyle name="Total 6 2 2 2 5 5" xfId="27505"/>
    <cellStyle name="Total 6 2 2 2 6" xfId="21876"/>
    <cellStyle name="Total 6 2 2 2 6 2" xfId="31556"/>
    <cellStyle name="Total 6 2 2 2 7" xfId="20362"/>
    <cellStyle name="Total 6 2 2 2 7 2" xfId="30042"/>
    <cellStyle name="Total 6 2 2 2 8" xfId="19821"/>
    <cellStyle name="Total 6 2 2 2 8 2" xfId="29501"/>
    <cellStyle name="Total 6 2 2 2 9" xfId="25385"/>
    <cellStyle name="Total 6 2 2 3" xfId="16248"/>
    <cellStyle name="Total 6 2 2 3 2" xfId="17589"/>
    <cellStyle name="Total 6 2 2 3 2 2" xfId="23149"/>
    <cellStyle name="Total 6 2 2 3 2 2 2" xfId="32829"/>
    <cellStyle name="Total 6 2 2 3 2 3" xfId="19924"/>
    <cellStyle name="Total 6 2 2 3 2 3 2" xfId="29604"/>
    <cellStyle name="Total 6 2 2 3 2 4" xfId="24834"/>
    <cellStyle name="Total 6 2 2 3 2 4 2" xfId="34514"/>
    <cellStyle name="Total 6 2 2 3 2 5" xfId="27071"/>
    <cellStyle name="Total 6 2 2 3 2 6" xfId="27273"/>
    <cellStyle name="Total 6 2 2 3 3" xfId="18270"/>
    <cellStyle name="Total 6 2 2 3 3 2" xfId="23830"/>
    <cellStyle name="Total 6 2 2 3 3 2 2" xfId="33510"/>
    <cellStyle name="Total 6 2 2 3 3 3" xfId="24005"/>
    <cellStyle name="Total 6 2 2 3 3 3 2" xfId="33685"/>
    <cellStyle name="Total 6 2 2 3 3 4" xfId="20689"/>
    <cellStyle name="Total 6 2 2 3 3 4 2" xfId="30369"/>
    <cellStyle name="Total 6 2 2 3 3 5" xfId="27954"/>
    <cellStyle name="Total 6 2 2 3 4" xfId="22325"/>
    <cellStyle name="Total 6 2 2 3 4 2" xfId="32005"/>
    <cellStyle name="Total 6 2 2 3 5" xfId="21157"/>
    <cellStyle name="Total 6 2 2 3 5 2" xfId="30837"/>
    <cellStyle name="Total 6 2 2 3 6" xfId="18963"/>
    <cellStyle name="Total 6 2 2 3 6 2" xfId="28643"/>
    <cellStyle name="Total 6 2 2 3 7" xfId="26123"/>
    <cellStyle name="Total 6 2 2 4" xfId="16585"/>
    <cellStyle name="Total 6 2 2 4 2" xfId="17353"/>
    <cellStyle name="Total 6 2 2 4 2 2" xfId="22913"/>
    <cellStyle name="Total 6 2 2 4 2 2 2" xfId="32593"/>
    <cellStyle name="Total 6 2 2 4 2 3" xfId="20644"/>
    <cellStyle name="Total 6 2 2 4 2 3 2" xfId="30324"/>
    <cellStyle name="Total 6 2 2 4 2 4" xfId="21387"/>
    <cellStyle name="Total 6 2 2 4 2 4 2" xfId="31067"/>
    <cellStyle name="Total 6 2 2 4 2 5" xfId="26835"/>
    <cellStyle name="Total 6 2 2 4 2 6" xfId="25054"/>
    <cellStyle name="Total 6 2 2 4 3" xfId="18034"/>
    <cellStyle name="Total 6 2 2 4 3 2" xfId="23594"/>
    <cellStyle name="Total 6 2 2 4 3 2 2" xfId="33274"/>
    <cellStyle name="Total 6 2 2 4 3 3" xfId="20434"/>
    <cellStyle name="Total 6 2 2 4 3 3 2" xfId="30114"/>
    <cellStyle name="Total 6 2 2 4 3 4" xfId="19078"/>
    <cellStyle name="Total 6 2 2 4 3 4 2" xfId="28758"/>
    <cellStyle name="Total 6 2 2 4 3 5" xfId="27718"/>
    <cellStyle name="Total 6 2 2 4 4" xfId="22089"/>
    <cellStyle name="Total 6 2 2 4 4 2" xfId="31769"/>
    <cellStyle name="Total 6 2 2 4 5" xfId="24269"/>
    <cellStyle name="Total 6 2 2 4 5 2" xfId="33949"/>
    <cellStyle name="Total 6 2 2 4 6" xfId="19088"/>
    <cellStyle name="Total 6 2 2 4 6 2" xfId="28768"/>
    <cellStyle name="Total 6 2 2 4 7" xfId="25725"/>
    <cellStyle name="Total 6 2 2 5" xfId="17261"/>
    <cellStyle name="Total 6 2 2 5 2" xfId="22814"/>
    <cellStyle name="Total 6 2 2 5 2 2" xfId="32494"/>
    <cellStyle name="Total 6 2 2 5 3" xfId="21104"/>
    <cellStyle name="Total 6 2 2 5 3 2" xfId="30784"/>
    <cellStyle name="Total 6 2 2 5 4" xfId="24723"/>
    <cellStyle name="Total 6 2 2 5 4 2" xfId="34403"/>
    <cellStyle name="Total 6 2 2 5 5" xfId="26765"/>
    <cellStyle name="Total 6 2 2 5 6" xfId="26362"/>
    <cellStyle name="Total 6 2 2 6" xfId="17764"/>
    <cellStyle name="Total 6 2 2 6 2" xfId="23324"/>
    <cellStyle name="Total 6 2 2 6 2 2" xfId="33004"/>
    <cellStyle name="Total 6 2 2 6 3" xfId="20823"/>
    <cellStyle name="Total 6 2 2 6 3 2" xfId="30503"/>
    <cellStyle name="Total 6 2 2 6 4" xfId="24724"/>
    <cellStyle name="Total 6 2 2 6 4 2" xfId="34404"/>
    <cellStyle name="Total 6 2 2 6 5" xfId="27448"/>
    <cellStyle name="Total 6 2 2 7" xfId="21817"/>
    <cellStyle name="Total 6 2 2 7 2" xfId="31497"/>
    <cellStyle name="Total 6 2 2 8" xfId="20226"/>
    <cellStyle name="Total 6 2 2 8 2" xfId="29906"/>
    <cellStyle name="Total 6 2 2 9" xfId="24968"/>
    <cellStyle name="Total 6 2 2 9 2" xfId="34648"/>
    <cellStyle name="Total 6 2 3" xfId="16215"/>
    <cellStyle name="Total 6 2 3 2" xfId="16714"/>
    <cellStyle name="Total 6 2 3 2 2" xfId="17556"/>
    <cellStyle name="Total 6 2 3 2 2 2" xfId="23116"/>
    <cellStyle name="Total 6 2 3 2 2 2 2" xfId="32796"/>
    <cellStyle name="Total 6 2 3 2 2 3" xfId="20355"/>
    <cellStyle name="Total 6 2 3 2 2 3 2" xfId="30035"/>
    <cellStyle name="Total 6 2 3 2 2 4" xfId="24179"/>
    <cellStyle name="Total 6 2 3 2 2 4 2" xfId="33859"/>
    <cellStyle name="Total 6 2 3 2 2 5" xfId="27038"/>
    <cellStyle name="Total 6 2 3 2 2 6" xfId="27240"/>
    <cellStyle name="Total 6 2 3 2 3" xfId="18237"/>
    <cellStyle name="Total 6 2 3 2 3 2" xfId="23797"/>
    <cellStyle name="Total 6 2 3 2 3 2 2" xfId="33477"/>
    <cellStyle name="Total 6 2 3 2 3 3" xfId="24245"/>
    <cellStyle name="Total 6 2 3 2 3 3 2" xfId="33925"/>
    <cellStyle name="Total 6 2 3 2 3 4" xfId="24848"/>
    <cellStyle name="Total 6 2 3 2 3 4 2" xfId="34528"/>
    <cellStyle name="Total 6 2 3 2 3 5" xfId="27921"/>
    <cellStyle name="Total 6 2 3 2 4" xfId="22292"/>
    <cellStyle name="Total 6 2 3 2 4 2" xfId="31972"/>
    <cellStyle name="Total 6 2 3 2 5" xfId="21553"/>
    <cellStyle name="Total 6 2 3 2 5 2" xfId="31233"/>
    <cellStyle name="Total 6 2 3 2 6" xfId="24932"/>
    <cellStyle name="Total 6 2 3 2 6 2" xfId="34612"/>
    <cellStyle name="Total 6 2 3 2 7" xfId="26235"/>
    <cellStyle name="Total 6 2 3 3" xfId="16552"/>
    <cellStyle name="Total 6 2 3 3 2" xfId="16874"/>
    <cellStyle name="Total 6 2 3 3 2 2" xfId="22427"/>
    <cellStyle name="Total 6 2 3 3 2 2 2" xfId="32107"/>
    <cellStyle name="Total 6 2 3 3 2 3" xfId="19466"/>
    <cellStyle name="Total 6 2 3 3 2 3 2" xfId="29146"/>
    <cellStyle name="Total 6 2 3 3 2 4" xfId="18521"/>
    <cellStyle name="Total 6 2 3 3 2 4 2" xfId="28201"/>
    <cellStyle name="Total 6 2 3 3 2 5" xfId="26409"/>
    <cellStyle name="Total 6 2 3 3 2 6" xfId="25467"/>
    <cellStyle name="Total 6 2 3 3 3" xfId="18001"/>
    <cellStyle name="Total 6 2 3 3 3 2" xfId="23561"/>
    <cellStyle name="Total 6 2 3 3 3 2 2" xfId="33241"/>
    <cellStyle name="Total 6 2 3 3 3 3" xfId="24389"/>
    <cellStyle name="Total 6 2 3 3 3 3 2" xfId="34069"/>
    <cellStyle name="Total 6 2 3 3 3 4" xfId="18357"/>
    <cellStyle name="Total 6 2 3 3 3 4 2" xfId="28037"/>
    <cellStyle name="Total 6 2 3 3 3 5" xfId="27685"/>
    <cellStyle name="Total 6 2 3 3 4" xfId="22056"/>
    <cellStyle name="Total 6 2 3 3 4 2" xfId="31736"/>
    <cellStyle name="Total 6 2 3 3 5" xfId="20899"/>
    <cellStyle name="Total 6 2 3 3 5 2" xfId="30579"/>
    <cellStyle name="Total 6 2 3 3 6" xfId="21167"/>
    <cellStyle name="Total 6 2 3 3 6 2" xfId="30847"/>
    <cellStyle name="Total 6 2 3 3 7" xfId="25617"/>
    <cellStyle name="Total 6 2 3 4" xfId="17062"/>
    <cellStyle name="Total 6 2 3 4 2" xfId="22615"/>
    <cellStyle name="Total 6 2 3 4 2 2" xfId="32295"/>
    <cellStyle name="Total 6 2 3 4 3" xfId="22388"/>
    <cellStyle name="Total 6 2 3 4 3 2" xfId="32068"/>
    <cellStyle name="Total 6 2 3 4 4" xfId="20912"/>
    <cellStyle name="Total 6 2 3 4 4 2" xfId="30592"/>
    <cellStyle name="Total 6 2 3 4 5" xfId="26594"/>
    <cellStyle name="Total 6 2 3 4 6" xfId="25810"/>
    <cellStyle name="Total 6 2 3 5" xfId="17731"/>
    <cellStyle name="Total 6 2 3 5 2" xfId="23291"/>
    <cellStyle name="Total 6 2 3 5 2 2" xfId="32971"/>
    <cellStyle name="Total 6 2 3 5 3" xfId="21283"/>
    <cellStyle name="Total 6 2 3 5 3 2" xfId="30963"/>
    <cellStyle name="Total 6 2 3 5 4" xfId="24814"/>
    <cellStyle name="Total 6 2 3 5 4 2" xfId="34494"/>
    <cellStyle name="Total 6 2 3 5 5" xfId="27415"/>
    <cellStyle name="Total 6 2 3 6" xfId="21782"/>
    <cellStyle name="Total 6 2 3 6 2" xfId="31462"/>
    <cellStyle name="Total 6 2 3 7" xfId="23982"/>
    <cellStyle name="Total 6 2 3 7 2" xfId="33662"/>
    <cellStyle name="Total 6 2 3 8" xfId="20090"/>
    <cellStyle name="Total 6 2 3 8 2" xfId="29770"/>
    <cellStyle name="Total 6 2 3 9" xfId="25615"/>
    <cellStyle name="Total 6 2 4" xfId="16101"/>
    <cellStyle name="Total 6 2 4 2" xfId="16647"/>
    <cellStyle name="Total 6 2 4 2 2" xfId="17449"/>
    <cellStyle name="Total 6 2 4 2 2 2" xfId="23009"/>
    <cellStyle name="Total 6 2 4 2 2 2 2" xfId="32689"/>
    <cellStyle name="Total 6 2 4 2 2 3" xfId="20373"/>
    <cellStyle name="Total 6 2 4 2 2 3 2" xfId="30053"/>
    <cellStyle name="Total 6 2 4 2 2 4" xfId="19923"/>
    <cellStyle name="Total 6 2 4 2 2 4 2" xfId="29603"/>
    <cellStyle name="Total 6 2 4 2 2 5" xfId="26931"/>
    <cellStyle name="Total 6 2 4 2 2 6" xfId="25168"/>
    <cellStyle name="Total 6 2 4 2 3" xfId="18130"/>
    <cellStyle name="Total 6 2 4 2 3 2" xfId="23690"/>
    <cellStyle name="Total 6 2 4 2 3 2 2" xfId="33370"/>
    <cellStyle name="Total 6 2 4 2 3 3" xfId="24176"/>
    <cellStyle name="Total 6 2 4 2 3 3 2" xfId="33856"/>
    <cellStyle name="Total 6 2 4 2 3 4" xfId="24948"/>
    <cellStyle name="Total 6 2 4 2 3 4 2" xfId="34628"/>
    <cellStyle name="Total 6 2 4 2 3 5" xfId="27814"/>
    <cellStyle name="Total 6 2 4 2 4" xfId="22185"/>
    <cellStyle name="Total 6 2 4 2 4 2" xfId="31865"/>
    <cellStyle name="Total 6 2 4 2 5" xfId="18850"/>
    <cellStyle name="Total 6 2 4 2 5 2" xfId="28530"/>
    <cellStyle name="Total 6 2 4 2 6" xfId="24365"/>
    <cellStyle name="Total 6 2 4 2 6 2" xfId="34045"/>
    <cellStyle name="Total 6 2 4 2 7" xfId="25476"/>
    <cellStyle name="Total 6 2 4 3" xfId="16445"/>
    <cellStyle name="Total 6 2 4 3 2" xfId="16996"/>
    <cellStyle name="Total 6 2 4 3 2 2" xfId="22549"/>
    <cellStyle name="Total 6 2 4 3 2 2 2" xfId="32229"/>
    <cellStyle name="Total 6 2 4 3 2 3" xfId="18873"/>
    <cellStyle name="Total 6 2 4 3 2 3 2" xfId="28553"/>
    <cellStyle name="Total 6 2 4 3 2 4" xfId="20374"/>
    <cellStyle name="Total 6 2 4 3 2 4 2" xfId="30054"/>
    <cellStyle name="Total 6 2 4 3 2 5" xfId="26531"/>
    <cellStyle name="Total 6 2 4 3 2 6" xfId="25902"/>
    <cellStyle name="Total 6 2 4 3 3" xfId="17894"/>
    <cellStyle name="Total 6 2 4 3 3 2" xfId="23454"/>
    <cellStyle name="Total 6 2 4 3 3 2 2" xfId="33134"/>
    <cellStyle name="Total 6 2 4 3 3 3" xfId="21131"/>
    <cellStyle name="Total 6 2 4 3 3 3 2" xfId="30811"/>
    <cellStyle name="Total 6 2 4 3 3 4" xfId="20647"/>
    <cellStyle name="Total 6 2 4 3 3 4 2" xfId="30327"/>
    <cellStyle name="Total 6 2 4 3 3 5" xfId="27578"/>
    <cellStyle name="Total 6 2 4 3 4" xfId="21949"/>
    <cellStyle name="Total 6 2 4 3 4 2" xfId="31629"/>
    <cellStyle name="Total 6 2 4 3 5" xfId="20136"/>
    <cellStyle name="Total 6 2 4 3 5 2" xfId="29816"/>
    <cellStyle name="Total 6 2 4 3 6" xfId="19410"/>
    <cellStyle name="Total 6 2 4 3 6 2" xfId="29090"/>
    <cellStyle name="Total 6 2 4 3 7" xfId="25325"/>
    <cellStyle name="Total 6 2 4 4" xfId="17224"/>
    <cellStyle name="Total 6 2 4 4 2" xfId="22777"/>
    <cellStyle name="Total 6 2 4 4 2 2" xfId="32457"/>
    <cellStyle name="Total 6 2 4 4 3" xfId="21468"/>
    <cellStyle name="Total 6 2 4 4 3 2" xfId="31148"/>
    <cellStyle name="Total 6 2 4 4 4" xfId="19971"/>
    <cellStyle name="Total 6 2 4 4 4 2" xfId="29651"/>
    <cellStyle name="Total 6 2 4 4 5" xfId="26738"/>
    <cellStyle name="Total 6 2 4 4 6" xfId="26353"/>
    <cellStyle name="Total 6 2 4 5" xfId="17190"/>
    <cellStyle name="Total 6 2 4 5 2" xfId="22743"/>
    <cellStyle name="Total 6 2 4 5 2 2" xfId="32423"/>
    <cellStyle name="Total 6 2 4 5 3" xfId="20648"/>
    <cellStyle name="Total 6 2 4 5 3 2" xfId="30328"/>
    <cellStyle name="Total 6 2 4 5 4" xfId="18536"/>
    <cellStyle name="Total 6 2 4 5 4 2" xfId="28216"/>
    <cellStyle name="Total 6 2 4 5 5" xfId="27182"/>
    <cellStyle name="Total 6 2 4 6" xfId="21670"/>
    <cellStyle name="Total 6 2 4 6 2" xfId="31350"/>
    <cellStyle name="Total 6 2 4 7" xfId="20548"/>
    <cellStyle name="Total 6 2 4 7 2" xfId="30228"/>
    <cellStyle name="Total 6 2 4 8" xfId="19028"/>
    <cellStyle name="Total 6 2 4 8 2" xfId="28708"/>
    <cellStyle name="Total 6 2 4 9" xfId="25535"/>
    <cellStyle name="Total 6 2 5" xfId="16096"/>
    <cellStyle name="Total 6 2 5 2" xfId="17444"/>
    <cellStyle name="Total 6 2 5 2 2" xfId="23004"/>
    <cellStyle name="Total 6 2 5 2 2 2" xfId="32684"/>
    <cellStyle name="Total 6 2 5 2 3" xfId="20443"/>
    <cellStyle name="Total 6 2 5 2 3 2" xfId="30123"/>
    <cellStyle name="Total 6 2 5 2 4" xfId="20577"/>
    <cellStyle name="Total 6 2 5 2 4 2" xfId="30257"/>
    <cellStyle name="Total 6 2 5 2 5" xfId="26926"/>
    <cellStyle name="Total 6 2 5 2 6" xfId="25626"/>
    <cellStyle name="Total 6 2 5 3" xfId="18125"/>
    <cellStyle name="Total 6 2 5 3 2" xfId="23685"/>
    <cellStyle name="Total 6 2 5 3 2 2" xfId="33365"/>
    <cellStyle name="Total 6 2 5 3 3" xfId="24451"/>
    <cellStyle name="Total 6 2 5 3 3 2" xfId="34131"/>
    <cellStyle name="Total 6 2 5 3 4" xfId="20002"/>
    <cellStyle name="Total 6 2 5 3 4 2" xfId="29682"/>
    <cellStyle name="Total 6 2 5 3 5" xfId="27809"/>
    <cellStyle name="Total 6 2 5 4" xfId="22180"/>
    <cellStyle name="Total 6 2 5 4 2" xfId="31860"/>
    <cellStyle name="Total 6 2 5 5" xfId="19261"/>
    <cellStyle name="Total 6 2 5 5 2" xfId="28941"/>
    <cellStyle name="Total 6 2 5 6" xfId="24638"/>
    <cellStyle name="Total 6 2 5 6 2" xfId="34318"/>
    <cellStyle name="Total 6 2 5 7" xfId="26276"/>
    <cellStyle name="Total 6 2 6" xfId="16440"/>
    <cellStyle name="Total 6 2 6 2" xfId="16978"/>
    <cellStyle name="Total 6 2 6 2 2" xfId="22531"/>
    <cellStyle name="Total 6 2 6 2 2 2" xfId="32211"/>
    <cellStyle name="Total 6 2 6 2 3" xfId="18936"/>
    <cellStyle name="Total 6 2 6 2 3 2" xfId="28616"/>
    <cellStyle name="Total 6 2 6 2 4" xfId="18529"/>
    <cellStyle name="Total 6 2 6 2 4 2" xfId="28209"/>
    <cellStyle name="Total 6 2 6 2 5" xfId="26513"/>
    <cellStyle name="Total 6 2 6 2 6" xfId="25397"/>
    <cellStyle name="Total 6 2 6 3" xfId="17889"/>
    <cellStyle name="Total 6 2 6 3 2" xfId="23449"/>
    <cellStyle name="Total 6 2 6 3 2 2" xfId="33129"/>
    <cellStyle name="Total 6 2 6 3 3" xfId="23965"/>
    <cellStyle name="Total 6 2 6 3 3 2" xfId="33645"/>
    <cellStyle name="Total 6 2 6 3 4" xfId="20895"/>
    <cellStyle name="Total 6 2 6 3 4 2" xfId="30575"/>
    <cellStyle name="Total 6 2 6 3 5" xfId="27573"/>
    <cellStyle name="Total 6 2 6 4" xfId="21944"/>
    <cellStyle name="Total 6 2 6 4 2" xfId="31624"/>
    <cellStyle name="Total 6 2 6 5" xfId="20773"/>
    <cellStyle name="Total 6 2 6 5 2" xfId="30453"/>
    <cellStyle name="Total 6 2 6 6" xfId="20218"/>
    <cellStyle name="Total 6 2 6 6 2" xfId="29898"/>
    <cellStyle name="Total 6 2 6 7" xfId="25860"/>
    <cellStyle name="Total 6 2 7" xfId="17169"/>
    <cellStyle name="Total 6 2 7 2" xfId="22722"/>
    <cellStyle name="Total 6 2 7 2 2" xfId="32402"/>
    <cellStyle name="Total 6 2 7 3" xfId="20357"/>
    <cellStyle name="Total 6 2 7 3 2" xfId="30037"/>
    <cellStyle name="Total 6 2 7 4" xfId="22831"/>
    <cellStyle name="Total 6 2 7 4 2" xfId="32511"/>
    <cellStyle name="Total 6 2 7 5" xfId="26690"/>
    <cellStyle name="Total 6 2 7 6" xfId="27166"/>
    <cellStyle name="Total 6 2 8" xfId="17312"/>
    <cellStyle name="Total 6 2 8 2" xfId="22872"/>
    <cellStyle name="Total 6 2 8 2 2" xfId="32552"/>
    <cellStyle name="Total 6 2 8 3" xfId="19412"/>
    <cellStyle name="Total 6 2 8 3 2" xfId="29092"/>
    <cellStyle name="Total 6 2 8 4" xfId="24619"/>
    <cellStyle name="Total 6 2 8 4 2" xfId="34299"/>
    <cellStyle name="Total 6 2 8 5" xfId="27164"/>
    <cellStyle name="Total 6 2 9" xfId="21665"/>
    <cellStyle name="Total 6 2 9 2" xfId="31345"/>
    <cellStyle name="Total 6 3" xfId="16012"/>
    <cellStyle name="Total 6 3 10" xfId="25943"/>
    <cellStyle name="Total 6 3 2" xfId="16284"/>
    <cellStyle name="Total 6 3 2 2" xfId="16755"/>
    <cellStyle name="Total 6 3 2 2 2" xfId="17625"/>
    <cellStyle name="Total 6 3 2 2 2 2" xfId="23185"/>
    <cellStyle name="Total 6 3 2 2 2 2 2" xfId="32865"/>
    <cellStyle name="Total 6 3 2 2 2 3" xfId="19814"/>
    <cellStyle name="Total 6 3 2 2 2 3 2" xfId="29494"/>
    <cellStyle name="Total 6 3 2 2 2 4" xfId="19245"/>
    <cellStyle name="Total 6 3 2 2 2 4 2" xfId="28925"/>
    <cellStyle name="Total 6 3 2 2 2 5" xfId="27107"/>
    <cellStyle name="Total 6 3 2 2 2 6" xfId="27309"/>
    <cellStyle name="Total 6 3 2 2 3" xfId="18306"/>
    <cellStyle name="Total 6 3 2 2 3 2" xfId="23866"/>
    <cellStyle name="Total 6 3 2 2 3 2 2" xfId="33546"/>
    <cellStyle name="Total 6 3 2 2 3 3" xfId="24566"/>
    <cellStyle name="Total 6 3 2 2 3 3 2" xfId="34246"/>
    <cellStyle name="Total 6 3 2 2 3 4" xfId="20871"/>
    <cellStyle name="Total 6 3 2 2 3 4 2" xfId="30551"/>
    <cellStyle name="Total 6 3 2 2 3 5" xfId="27990"/>
    <cellStyle name="Total 6 3 2 2 4" xfId="22361"/>
    <cellStyle name="Total 6 3 2 2 4 2" xfId="32041"/>
    <cellStyle name="Total 6 3 2 2 5" xfId="18941"/>
    <cellStyle name="Total 6 3 2 2 5 2" xfId="28621"/>
    <cellStyle name="Total 6 3 2 2 6" xfId="20613"/>
    <cellStyle name="Total 6 3 2 2 6 2" xfId="30293"/>
    <cellStyle name="Total 6 3 2 2 7" xfId="25315"/>
    <cellStyle name="Total 6 3 2 3" xfId="16621"/>
    <cellStyle name="Total 6 3 2 3 2" xfId="17389"/>
    <cellStyle name="Total 6 3 2 3 2 2" xfId="22949"/>
    <cellStyle name="Total 6 3 2 3 2 2 2" xfId="32629"/>
    <cellStyle name="Total 6 3 2 3 2 3" xfId="20017"/>
    <cellStyle name="Total 6 3 2 3 2 3 2" xfId="29697"/>
    <cellStyle name="Total 6 3 2 3 2 4" xfId="20257"/>
    <cellStyle name="Total 6 3 2 3 2 4 2" xfId="29937"/>
    <cellStyle name="Total 6 3 2 3 2 5" xfId="26871"/>
    <cellStyle name="Total 6 3 2 3 2 6" xfId="25096"/>
    <cellStyle name="Total 6 3 2 3 3" xfId="18070"/>
    <cellStyle name="Total 6 3 2 3 3 2" xfId="23630"/>
    <cellStyle name="Total 6 3 2 3 3 2 2" xfId="33310"/>
    <cellStyle name="Total 6 3 2 3 3 3" xfId="24336"/>
    <cellStyle name="Total 6 3 2 3 3 3 2" xfId="34016"/>
    <cellStyle name="Total 6 3 2 3 3 4" xfId="19710"/>
    <cellStyle name="Total 6 3 2 3 3 4 2" xfId="29390"/>
    <cellStyle name="Total 6 3 2 3 3 5" xfId="27754"/>
    <cellStyle name="Total 6 3 2 3 4" xfId="22125"/>
    <cellStyle name="Total 6 3 2 3 4 2" xfId="31805"/>
    <cellStyle name="Total 6 3 2 3 5" xfId="18937"/>
    <cellStyle name="Total 6 3 2 3 5 2" xfId="28617"/>
    <cellStyle name="Total 6 3 2 3 6" xfId="19806"/>
    <cellStyle name="Total 6 3 2 3 6 2" xfId="29486"/>
    <cellStyle name="Total 6 3 2 3 7" xfId="25931"/>
    <cellStyle name="Total 6 3 2 4" xfId="17256"/>
    <cellStyle name="Total 6 3 2 4 2" xfId="22809"/>
    <cellStyle name="Total 6 3 2 4 2 2" xfId="32489"/>
    <cellStyle name="Total 6 3 2 4 3" xfId="19967"/>
    <cellStyle name="Total 6 3 2 4 3 2" xfId="29647"/>
    <cellStyle name="Total 6 3 2 4 4" xfId="18443"/>
    <cellStyle name="Total 6 3 2 4 4 2" xfId="28123"/>
    <cellStyle name="Total 6 3 2 4 5" xfId="26761"/>
    <cellStyle name="Total 6 3 2 4 6" xfId="27186"/>
    <cellStyle name="Total 6 3 2 5" xfId="17800"/>
    <cellStyle name="Total 6 3 2 5 2" xfId="23360"/>
    <cellStyle name="Total 6 3 2 5 2 2" xfId="33040"/>
    <cellStyle name="Total 6 3 2 5 3" xfId="20984"/>
    <cellStyle name="Total 6 3 2 5 3 2" xfId="30664"/>
    <cellStyle name="Total 6 3 2 5 4" xfId="18882"/>
    <cellStyle name="Total 6 3 2 5 4 2" xfId="28562"/>
    <cellStyle name="Total 6 3 2 5 5" xfId="27484"/>
    <cellStyle name="Total 6 3 2 6" xfId="21855"/>
    <cellStyle name="Total 6 3 2 6 2" xfId="31535"/>
    <cellStyle name="Total 6 3 2 7" xfId="19576"/>
    <cellStyle name="Total 6 3 2 7 2" xfId="29256"/>
    <cellStyle name="Total 6 3 2 8" xfId="19598"/>
    <cellStyle name="Total 6 3 2 8 2" xfId="29278"/>
    <cellStyle name="Total 6 3 2 9" xfId="25839"/>
    <cellStyle name="Total 6 3 3" xfId="16176"/>
    <cellStyle name="Total 6 3 3 2" xfId="17517"/>
    <cellStyle name="Total 6 3 3 2 2" xfId="23077"/>
    <cellStyle name="Total 6 3 3 2 2 2" xfId="32757"/>
    <cellStyle name="Total 6 3 3 2 3" xfId="20086"/>
    <cellStyle name="Total 6 3 3 2 3 2" xfId="29766"/>
    <cellStyle name="Total 6 3 3 2 4" xfId="24943"/>
    <cellStyle name="Total 6 3 3 2 4 2" xfId="34623"/>
    <cellStyle name="Total 6 3 3 2 5" xfId="26999"/>
    <cellStyle name="Total 6 3 3 2 6" xfId="25644"/>
    <cellStyle name="Total 6 3 3 3" xfId="18198"/>
    <cellStyle name="Total 6 3 3 3 2" xfId="23758"/>
    <cellStyle name="Total 6 3 3 3 2 2" xfId="33438"/>
    <cellStyle name="Total 6 3 3 3 3" xfId="24144"/>
    <cellStyle name="Total 6 3 3 3 3 2" xfId="33824"/>
    <cellStyle name="Total 6 3 3 3 4" xfId="24776"/>
    <cellStyle name="Total 6 3 3 3 4 2" xfId="34456"/>
    <cellStyle name="Total 6 3 3 3 5" xfId="27882"/>
    <cellStyle name="Total 6 3 3 4" xfId="22253"/>
    <cellStyle name="Total 6 3 3 4 2" xfId="31933"/>
    <cellStyle name="Total 6 3 3 5" xfId="19547"/>
    <cellStyle name="Total 6 3 3 5 2" xfId="29227"/>
    <cellStyle name="Total 6 3 3 6" xfId="24116"/>
    <cellStyle name="Total 6 3 3 6 2" xfId="33796"/>
    <cellStyle name="Total 6 3 3 7" xfId="26187"/>
    <cellStyle name="Total 6 3 4" xfId="16513"/>
    <cellStyle name="Total 6 3 4 2" xfId="16871"/>
    <cellStyle name="Total 6 3 4 2 2" xfId="22424"/>
    <cellStyle name="Total 6 3 4 2 2 2" xfId="32104"/>
    <cellStyle name="Total 6 3 4 2 3" xfId="18957"/>
    <cellStyle name="Total 6 3 4 2 3 2" xfId="28637"/>
    <cellStyle name="Total 6 3 4 2 4" xfId="24329"/>
    <cellStyle name="Total 6 3 4 2 4 2" xfId="34009"/>
    <cellStyle name="Total 6 3 4 2 5" xfId="26406"/>
    <cellStyle name="Total 6 3 4 2 6" xfId="26137"/>
    <cellStyle name="Total 6 3 4 3" xfId="17962"/>
    <cellStyle name="Total 6 3 4 3 2" xfId="23522"/>
    <cellStyle name="Total 6 3 4 3 2 2" xfId="33202"/>
    <cellStyle name="Total 6 3 4 3 3" xfId="20957"/>
    <cellStyle name="Total 6 3 4 3 3 2" xfId="30637"/>
    <cellStyle name="Total 6 3 4 3 4" xfId="25001"/>
    <cellStyle name="Total 6 3 4 3 4 2" xfId="34681"/>
    <cellStyle name="Total 6 3 4 3 5" xfId="27646"/>
    <cellStyle name="Total 6 3 4 4" xfId="22017"/>
    <cellStyle name="Total 6 3 4 4 2" xfId="31697"/>
    <cellStyle name="Total 6 3 4 5" xfId="20300"/>
    <cellStyle name="Total 6 3 4 5 2" xfId="29980"/>
    <cellStyle name="Total 6 3 4 6" xfId="24166"/>
    <cellStyle name="Total 6 3 4 6 2" xfId="33846"/>
    <cellStyle name="Total 6 3 4 7" xfId="26075"/>
    <cellStyle name="Total 6 3 5" xfId="17099"/>
    <cellStyle name="Total 6 3 5 2" xfId="22652"/>
    <cellStyle name="Total 6 3 5 2 2" xfId="32332"/>
    <cellStyle name="Total 6 3 5 3" xfId="21587"/>
    <cellStyle name="Total 6 3 5 3 2" xfId="31267"/>
    <cellStyle name="Total 6 3 5 4" xfId="20629"/>
    <cellStyle name="Total 6 3 5 4 2" xfId="30309"/>
    <cellStyle name="Total 6 3 5 5" xfId="26626"/>
    <cellStyle name="Total 6 3 5 6" xfId="25992"/>
    <cellStyle name="Total 6 3 6" xfId="17692"/>
    <cellStyle name="Total 6 3 6 2" xfId="23252"/>
    <cellStyle name="Total 6 3 6 2 2" xfId="32932"/>
    <cellStyle name="Total 6 3 6 3" xfId="20651"/>
    <cellStyle name="Total 6 3 6 3 2" xfId="30331"/>
    <cellStyle name="Total 6 3 6 4" xfId="24983"/>
    <cellStyle name="Total 6 3 6 4 2" xfId="34663"/>
    <cellStyle name="Total 6 3 6 5" xfId="27376"/>
    <cellStyle name="Total 6 3 7" xfId="21743"/>
    <cellStyle name="Total 6 3 7 2" xfId="31423"/>
    <cellStyle name="Total 6 3 8" xfId="19847"/>
    <cellStyle name="Total 6 3 8 2" xfId="29527"/>
    <cellStyle name="Total 6 3 9" xfId="18446"/>
    <cellStyle name="Total 6 3 9 2" xfId="28126"/>
    <cellStyle name="Total 6 4" xfId="16159"/>
    <cellStyle name="Total 6 4 2" xfId="16681"/>
    <cellStyle name="Total 6 4 2 2" xfId="17500"/>
    <cellStyle name="Total 6 4 2 2 2" xfId="23060"/>
    <cellStyle name="Total 6 4 2 2 2 2" xfId="32740"/>
    <cellStyle name="Total 6 4 2 2 3" xfId="19244"/>
    <cellStyle name="Total 6 4 2 2 3 2" xfId="28924"/>
    <cellStyle name="Total 6 4 2 2 4" xfId="19717"/>
    <cellStyle name="Total 6 4 2 2 4 2" xfId="29397"/>
    <cellStyle name="Total 6 4 2 2 5" xfId="26982"/>
    <cellStyle name="Total 6 4 2 2 6" xfId="25070"/>
    <cellStyle name="Total 6 4 2 3" xfId="18181"/>
    <cellStyle name="Total 6 4 2 3 2" xfId="23741"/>
    <cellStyle name="Total 6 4 2 3 2 2" xfId="33421"/>
    <cellStyle name="Total 6 4 2 3 3" xfId="18497"/>
    <cellStyle name="Total 6 4 2 3 3 2" xfId="28177"/>
    <cellStyle name="Total 6 4 2 3 4" xfId="24594"/>
    <cellStyle name="Total 6 4 2 3 4 2" xfId="34274"/>
    <cellStyle name="Total 6 4 2 3 5" xfId="27865"/>
    <cellStyle name="Total 6 4 2 4" xfId="22236"/>
    <cellStyle name="Total 6 4 2 4 2" xfId="31916"/>
    <cellStyle name="Total 6 4 2 5" xfId="18816"/>
    <cellStyle name="Total 6 4 2 5 2" xfId="28496"/>
    <cellStyle name="Total 6 4 2 6" xfId="20917"/>
    <cellStyle name="Total 6 4 2 6 2" xfId="30597"/>
    <cellStyle name="Total 6 4 2 7" xfId="26230"/>
    <cellStyle name="Total 6 4 3" xfId="16496"/>
    <cellStyle name="Total 6 4 3 2" xfId="17131"/>
    <cellStyle name="Total 6 4 3 2 2" xfId="22684"/>
    <cellStyle name="Total 6 4 3 2 2 2" xfId="32364"/>
    <cellStyle name="Total 6 4 3 2 3" xfId="24358"/>
    <cellStyle name="Total 6 4 3 2 3 2" xfId="34038"/>
    <cellStyle name="Total 6 4 3 2 4" xfId="21573"/>
    <cellStyle name="Total 6 4 3 2 4 2" xfId="31253"/>
    <cellStyle name="Total 6 4 3 2 5" xfId="26657"/>
    <cellStyle name="Total 6 4 3 2 6" xfId="25121"/>
    <cellStyle name="Total 6 4 3 3" xfId="17945"/>
    <cellStyle name="Total 6 4 3 3 2" xfId="23505"/>
    <cellStyle name="Total 6 4 3 3 2 2" xfId="33185"/>
    <cellStyle name="Total 6 4 3 3 3" xfId="18620"/>
    <cellStyle name="Total 6 4 3 3 3 2" xfId="28300"/>
    <cellStyle name="Total 6 4 3 3 4" xfId="19259"/>
    <cellStyle name="Total 6 4 3 3 4 2" xfId="28939"/>
    <cellStyle name="Total 6 4 3 3 5" xfId="27629"/>
    <cellStyle name="Total 6 4 3 4" xfId="22000"/>
    <cellStyle name="Total 6 4 3 4 2" xfId="31680"/>
    <cellStyle name="Total 6 4 3 5" xfId="21607"/>
    <cellStyle name="Total 6 4 3 5 2" xfId="31287"/>
    <cellStyle name="Total 6 4 3 6" xfId="20623"/>
    <cellStyle name="Total 6 4 3 6 2" xfId="30303"/>
    <cellStyle name="Total 6 4 3 7" xfId="26174"/>
    <cellStyle name="Total 6 4 4" xfId="17220"/>
    <cellStyle name="Total 6 4 4 2" xfId="22773"/>
    <cellStyle name="Total 6 4 4 2 2" xfId="32453"/>
    <cellStyle name="Total 6 4 4 3" xfId="21210"/>
    <cellStyle name="Total 6 4 4 3 2" xfId="30890"/>
    <cellStyle name="Total 6 4 4 4" xfId="18771"/>
    <cellStyle name="Total 6 4 4 4 2" xfId="28451"/>
    <cellStyle name="Total 6 4 4 5" xfId="26734"/>
    <cellStyle name="Total 6 4 4 6" xfId="27198"/>
    <cellStyle name="Total 6 4 5" xfId="17675"/>
    <cellStyle name="Total 6 4 5 2" xfId="23235"/>
    <cellStyle name="Total 6 4 5 2 2" xfId="32915"/>
    <cellStyle name="Total 6 4 5 3" xfId="20967"/>
    <cellStyle name="Total 6 4 5 3 2" xfId="30647"/>
    <cellStyle name="Total 6 4 5 4" xfId="19665"/>
    <cellStyle name="Total 6 4 5 4 2" xfId="29345"/>
    <cellStyle name="Total 6 4 5 5" xfId="27359"/>
    <cellStyle name="Total 6 4 6" xfId="21726"/>
    <cellStyle name="Total 6 4 6 2" xfId="31406"/>
    <cellStyle name="Total 6 4 7" xfId="18753"/>
    <cellStyle name="Total 6 4 7 2" xfId="28433"/>
    <cellStyle name="Total 6 4 8" xfId="20339"/>
    <cellStyle name="Total 6 4 8 2" xfId="30019"/>
    <cellStyle name="Total 6 4 9" xfId="25352"/>
    <cellStyle name="Total 6 5" xfId="16406"/>
    <cellStyle name="Total 6 5 2" xfId="16952"/>
    <cellStyle name="Total 6 5 2 2" xfId="22505"/>
    <cellStyle name="Total 6 5 2 2 2" xfId="32185"/>
    <cellStyle name="Total 6 5 2 3" xfId="21489"/>
    <cellStyle name="Total 6 5 2 3 2" xfId="31169"/>
    <cellStyle name="Total 6 5 2 4" xfId="24901"/>
    <cellStyle name="Total 6 5 2 4 2" xfId="34581"/>
    <cellStyle name="Total 6 5 2 5" xfId="26487"/>
    <cellStyle name="Total 6 5 2 6" xfId="25570"/>
    <cellStyle name="Total 6 5 3" xfId="17855"/>
    <cellStyle name="Total 6 5 3 2" xfId="23415"/>
    <cellStyle name="Total 6 5 3 2 2" xfId="33095"/>
    <cellStyle name="Total 6 5 3 3" xfId="21002"/>
    <cellStyle name="Total 6 5 3 3 2" xfId="30682"/>
    <cellStyle name="Total 6 5 3 4" xfId="18900"/>
    <cellStyle name="Total 6 5 3 4 2" xfId="28580"/>
    <cellStyle name="Total 6 5 3 5" xfId="27539"/>
    <cellStyle name="Total 6 5 4" xfId="21910"/>
    <cellStyle name="Total 6 5 4 2" xfId="31590"/>
    <cellStyle name="Total 6 5 5" xfId="18938"/>
    <cellStyle name="Total 6 5 5 2" xfId="28618"/>
    <cellStyle name="Total 6 5 6" xfId="18991"/>
    <cellStyle name="Total 6 5 6 2" xfId="28671"/>
    <cellStyle name="Total 6 5 7" xfId="25368"/>
    <cellStyle name="Total 6 6" xfId="24002"/>
    <cellStyle name="Total 6 6 2" xfId="33682"/>
    <cellStyle name="Total 7" xfId="142"/>
    <cellStyle name="Total 7 2" xfId="15946"/>
    <cellStyle name="Total 7 2 10" xfId="21211"/>
    <cellStyle name="Total 7 2 10 2" xfId="30891"/>
    <cellStyle name="Total 7 2 11" xfId="19294"/>
    <cellStyle name="Total 7 2 11 2" xfId="28974"/>
    <cellStyle name="Total 7 2 12" xfId="26274"/>
    <cellStyle name="Total 7 2 2" xfId="16038"/>
    <cellStyle name="Total 7 2 2 10" xfId="25953"/>
    <cellStyle name="Total 7 2 2 2" xfId="16292"/>
    <cellStyle name="Total 7 2 2 2 2" xfId="16763"/>
    <cellStyle name="Total 7 2 2 2 2 2" xfId="17633"/>
    <cellStyle name="Total 7 2 2 2 2 2 2" xfId="23193"/>
    <cellStyle name="Total 7 2 2 2 2 2 2 2" xfId="32873"/>
    <cellStyle name="Total 7 2 2 2 2 2 3" xfId="20119"/>
    <cellStyle name="Total 7 2 2 2 2 2 3 2" xfId="29799"/>
    <cellStyle name="Total 7 2 2 2 2 2 4" xfId="20883"/>
    <cellStyle name="Total 7 2 2 2 2 2 4 2" xfId="30563"/>
    <cellStyle name="Total 7 2 2 2 2 2 5" xfId="27115"/>
    <cellStyle name="Total 7 2 2 2 2 2 6" xfId="27317"/>
    <cellStyle name="Total 7 2 2 2 2 3" xfId="18314"/>
    <cellStyle name="Total 7 2 2 2 2 3 2" xfId="23874"/>
    <cellStyle name="Total 7 2 2 2 2 3 2 2" xfId="33554"/>
    <cellStyle name="Total 7 2 2 2 2 3 3" xfId="24574"/>
    <cellStyle name="Total 7 2 2 2 2 3 3 2" xfId="34254"/>
    <cellStyle name="Total 7 2 2 2 2 3 4" xfId="24186"/>
    <cellStyle name="Total 7 2 2 2 2 3 4 2" xfId="33866"/>
    <cellStyle name="Total 7 2 2 2 2 3 5" xfId="27998"/>
    <cellStyle name="Total 7 2 2 2 2 4" xfId="22369"/>
    <cellStyle name="Total 7 2 2 2 2 4 2" xfId="32049"/>
    <cellStyle name="Total 7 2 2 2 2 5" xfId="19915"/>
    <cellStyle name="Total 7 2 2 2 2 5 2" xfId="29595"/>
    <cellStyle name="Total 7 2 2 2 2 6" xfId="23939"/>
    <cellStyle name="Total 7 2 2 2 2 6 2" xfId="33619"/>
    <cellStyle name="Total 7 2 2 2 2 7" xfId="26015"/>
    <cellStyle name="Total 7 2 2 2 3" xfId="16629"/>
    <cellStyle name="Total 7 2 2 2 3 2" xfId="17397"/>
    <cellStyle name="Total 7 2 2 2 3 2 2" xfId="22957"/>
    <cellStyle name="Total 7 2 2 2 3 2 2 2" xfId="32637"/>
    <cellStyle name="Total 7 2 2 2 3 2 3" xfId="20662"/>
    <cellStyle name="Total 7 2 2 2 3 2 3 2" xfId="30342"/>
    <cellStyle name="Total 7 2 2 2 3 2 4" xfId="19369"/>
    <cellStyle name="Total 7 2 2 2 3 2 4 2" xfId="29049"/>
    <cellStyle name="Total 7 2 2 2 3 2 5" xfId="26879"/>
    <cellStyle name="Total 7 2 2 2 3 2 6" xfId="25294"/>
    <cellStyle name="Total 7 2 2 2 3 3" xfId="18078"/>
    <cellStyle name="Total 7 2 2 2 3 3 2" xfId="23638"/>
    <cellStyle name="Total 7 2 2 2 3 3 2 2" xfId="33318"/>
    <cellStyle name="Total 7 2 2 2 3 3 3" xfId="20591"/>
    <cellStyle name="Total 7 2 2 2 3 3 3 2" xfId="30271"/>
    <cellStyle name="Total 7 2 2 2 3 3 4" xfId="18601"/>
    <cellStyle name="Total 7 2 2 2 3 3 4 2" xfId="28281"/>
    <cellStyle name="Total 7 2 2 2 3 3 5" xfId="27762"/>
    <cellStyle name="Total 7 2 2 2 3 4" xfId="22133"/>
    <cellStyle name="Total 7 2 2 2 3 4 2" xfId="31813"/>
    <cellStyle name="Total 7 2 2 2 3 5" xfId="19342"/>
    <cellStyle name="Total 7 2 2 2 3 5 2" xfId="29022"/>
    <cellStyle name="Total 7 2 2 2 3 6" xfId="24987"/>
    <cellStyle name="Total 7 2 2 2 3 6 2" xfId="34667"/>
    <cellStyle name="Total 7 2 2 2 3 7" xfId="26255"/>
    <cellStyle name="Total 7 2 2 2 4" xfId="16848"/>
    <cellStyle name="Total 7 2 2 2 4 2" xfId="22401"/>
    <cellStyle name="Total 7 2 2 2 4 2 2" xfId="32081"/>
    <cellStyle name="Total 7 2 2 2 4 3" xfId="20009"/>
    <cellStyle name="Total 7 2 2 2 4 3 2" xfId="29689"/>
    <cellStyle name="Total 7 2 2 2 4 4" xfId="20228"/>
    <cellStyle name="Total 7 2 2 2 4 4 2" xfId="29908"/>
    <cellStyle name="Total 7 2 2 2 4 5" xfId="26383"/>
    <cellStyle name="Total 7 2 2 2 4 6" xfId="25784"/>
    <cellStyle name="Total 7 2 2 2 5" xfId="17808"/>
    <cellStyle name="Total 7 2 2 2 5 2" xfId="23368"/>
    <cellStyle name="Total 7 2 2 2 5 2 2" xfId="33048"/>
    <cellStyle name="Total 7 2 2 2 5 3" xfId="24013"/>
    <cellStyle name="Total 7 2 2 2 5 3 2" xfId="33693"/>
    <cellStyle name="Total 7 2 2 2 5 4" xfId="20293"/>
    <cellStyle name="Total 7 2 2 2 5 4 2" xfId="29973"/>
    <cellStyle name="Total 7 2 2 2 5 5" xfId="27492"/>
    <cellStyle name="Total 7 2 2 2 6" xfId="21863"/>
    <cellStyle name="Total 7 2 2 2 6 2" xfId="31543"/>
    <cellStyle name="Total 7 2 2 2 7" xfId="19014"/>
    <cellStyle name="Total 7 2 2 2 7 2" xfId="28694"/>
    <cellStyle name="Total 7 2 2 2 8" xfId="24661"/>
    <cellStyle name="Total 7 2 2 2 8 2" xfId="34341"/>
    <cellStyle name="Total 7 2 2 2 9" xfId="26163"/>
    <cellStyle name="Total 7 2 2 3" xfId="16227"/>
    <cellStyle name="Total 7 2 2 3 2" xfId="17568"/>
    <cellStyle name="Total 7 2 2 3 2 2" xfId="23128"/>
    <cellStyle name="Total 7 2 2 3 2 2 2" xfId="32808"/>
    <cellStyle name="Total 7 2 2 3 2 3" xfId="24171"/>
    <cellStyle name="Total 7 2 2 3 2 3 2" xfId="33851"/>
    <cellStyle name="Total 7 2 2 3 2 4" xfId="19017"/>
    <cellStyle name="Total 7 2 2 3 2 4 2" xfId="28697"/>
    <cellStyle name="Total 7 2 2 3 2 5" xfId="27050"/>
    <cellStyle name="Total 7 2 2 3 2 6" xfId="27252"/>
    <cellStyle name="Total 7 2 2 3 3" xfId="18249"/>
    <cellStyle name="Total 7 2 2 3 3 2" xfId="23809"/>
    <cellStyle name="Total 7 2 2 3 3 2 2" xfId="33489"/>
    <cellStyle name="Total 7 2 2 3 3 3" xfId="24489"/>
    <cellStyle name="Total 7 2 2 3 3 3 2" xfId="34169"/>
    <cellStyle name="Total 7 2 2 3 3 4" xfId="24988"/>
    <cellStyle name="Total 7 2 2 3 3 4 2" xfId="34668"/>
    <cellStyle name="Total 7 2 2 3 3 5" xfId="27933"/>
    <cellStyle name="Total 7 2 2 3 4" xfId="22304"/>
    <cellStyle name="Total 7 2 2 3 4 2" xfId="31984"/>
    <cellStyle name="Total 7 2 2 3 5" xfId="19457"/>
    <cellStyle name="Total 7 2 2 3 5 2" xfId="29137"/>
    <cellStyle name="Total 7 2 2 3 6" xfId="21466"/>
    <cellStyle name="Total 7 2 2 3 6 2" xfId="31146"/>
    <cellStyle name="Total 7 2 2 3 7" xfId="25702"/>
    <cellStyle name="Total 7 2 2 4" xfId="16564"/>
    <cellStyle name="Total 7 2 2 4 2" xfId="17332"/>
    <cellStyle name="Total 7 2 2 4 2 2" xfId="22892"/>
    <cellStyle name="Total 7 2 2 4 2 2 2" xfId="32572"/>
    <cellStyle name="Total 7 2 2 4 2 3" xfId="19513"/>
    <cellStyle name="Total 7 2 2 4 2 3 2" xfId="29193"/>
    <cellStyle name="Total 7 2 2 4 2 4" xfId="20617"/>
    <cellStyle name="Total 7 2 2 4 2 4 2" xfId="30297"/>
    <cellStyle name="Total 7 2 2 4 2 5" xfId="26814"/>
    <cellStyle name="Total 7 2 2 4 2 6" xfId="25039"/>
    <cellStyle name="Total 7 2 2 4 3" xfId="18013"/>
    <cellStyle name="Total 7 2 2 4 3 2" xfId="23573"/>
    <cellStyle name="Total 7 2 2 4 3 2 2" xfId="33253"/>
    <cellStyle name="Total 7 2 2 4 3 3" xfId="18677"/>
    <cellStyle name="Total 7 2 2 4 3 3 2" xfId="28357"/>
    <cellStyle name="Total 7 2 2 4 3 4" xfId="19969"/>
    <cellStyle name="Total 7 2 2 4 3 4 2" xfId="29649"/>
    <cellStyle name="Total 7 2 2 4 3 5" xfId="27697"/>
    <cellStyle name="Total 7 2 2 4 4" xfId="22068"/>
    <cellStyle name="Total 7 2 2 4 4 2" xfId="31748"/>
    <cellStyle name="Total 7 2 2 4 5" xfId="20864"/>
    <cellStyle name="Total 7 2 2 4 5 2" xfId="30544"/>
    <cellStyle name="Total 7 2 2 4 6" xfId="21532"/>
    <cellStyle name="Total 7 2 2 4 6 2" xfId="31212"/>
    <cellStyle name="Total 7 2 2 4 7" xfId="25383"/>
    <cellStyle name="Total 7 2 2 5" xfId="16926"/>
    <cellStyle name="Total 7 2 2 5 2" xfId="22479"/>
    <cellStyle name="Total 7 2 2 5 2 2" xfId="32159"/>
    <cellStyle name="Total 7 2 2 5 3" xfId="18450"/>
    <cellStyle name="Total 7 2 2 5 3 2" xfId="28130"/>
    <cellStyle name="Total 7 2 2 5 4" xfId="20654"/>
    <cellStyle name="Total 7 2 2 5 4 2" xfId="30334"/>
    <cellStyle name="Total 7 2 2 5 5" xfId="26461"/>
    <cellStyle name="Total 7 2 2 5 6" xfId="25824"/>
    <cellStyle name="Total 7 2 2 6" xfId="17743"/>
    <cellStyle name="Total 7 2 2 6 2" xfId="23303"/>
    <cellStyle name="Total 7 2 2 6 2 2" xfId="32983"/>
    <cellStyle name="Total 7 2 2 6 3" xfId="19488"/>
    <cellStyle name="Total 7 2 2 6 3 2" xfId="29168"/>
    <cellStyle name="Total 7 2 2 6 4" xfId="20719"/>
    <cellStyle name="Total 7 2 2 6 4 2" xfId="30399"/>
    <cellStyle name="Total 7 2 2 6 5" xfId="27427"/>
    <cellStyle name="Total 7 2 2 7" xfId="21796"/>
    <cellStyle name="Total 7 2 2 7 2" xfId="31476"/>
    <cellStyle name="Total 7 2 2 8" xfId="24408"/>
    <cellStyle name="Total 7 2 2 8 2" xfId="34088"/>
    <cellStyle name="Total 7 2 2 9" xfId="25015"/>
    <cellStyle name="Total 7 2 2 9 2" xfId="34695"/>
    <cellStyle name="Total 7 2 3" xfId="16197"/>
    <cellStyle name="Total 7 2 3 2" xfId="16698"/>
    <cellStyle name="Total 7 2 3 2 2" xfId="17538"/>
    <cellStyle name="Total 7 2 3 2 2 2" xfId="23098"/>
    <cellStyle name="Total 7 2 3 2 2 2 2" xfId="32778"/>
    <cellStyle name="Total 7 2 3 2 2 3" xfId="20268"/>
    <cellStyle name="Total 7 2 3 2 2 3 2" xfId="29948"/>
    <cellStyle name="Total 7 2 3 2 2 4" xfId="18904"/>
    <cellStyle name="Total 7 2 3 2 2 4 2" xfId="28584"/>
    <cellStyle name="Total 7 2 3 2 2 5" xfId="27020"/>
    <cellStyle name="Total 7 2 3 2 2 6" xfId="27222"/>
    <cellStyle name="Total 7 2 3 2 3" xfId="18219"/>
    <cellStyle name="Total 7 2 3 2 3 2" xfId="23779"/>
    <cellStyle name="Total 7 2 3 2 3 2 2" xfId="33459"/>
    <cellStyle name="Total 7 2 3 2 3 3" xfId="24062"/>
    <cellStyle name="Total 7 2 3 2 3 3 2" xfId="33742"/>
    <cellStyle name="Total 7 2 3 2 3 4" xfId="20436"/>
    <cellStyle name="Total 7 2 3 2 3 4 2" xfId="30116"/>
    <cellStyle name="Total 7 2 3 2 3 5" xfId="27903"/>
    <cellStyle name="Total 7 2 3 2 4" xfId="22274"/>
    <cellStyle name="Total 7 2 3 2 4 2" xfId="31954"/>
    <cellStyle name="Total 7 2 3 2 5" xfId="18681"/>
    <cellStyle name="Total 7 2 3 2 5 2" xfId="28361"/>
    <cellStyle name="Total 7 2 3 2 6" xfId="20505"/>
    <cellStyle name="Total 7 2 3 2 6 2" xfId="30185"/>
    <cellStyle name="Total 7 2 3 2 7" xfId="26021"/>
    <cellStyle name="Total 7 2 3 3" xfId="16534"/>
    <cellStyle name="Total 7 2 3 3 2" xfId="16878"/>
    <cellStyle name="Total 7 2 3 3 2 2" xfId="22431"/>
    <cellStyle name="Total 7 2 3 3 2 2 2" xfId="32111"/>
    <cellStyle name="Total 7 2 3 3 2 3" xfId="18815"/>
    <cellStyle name="Total 7 2 3 3 2 3 2" xfId="28495"/>
    <cellStyle name="Total 7 2 3 3 2 4" xfId="18922"/>
    <cellStyle name="Total 7 2 3 3 2 4 2" xfId="28602"/>
    <cellStyle name="Total 7 2 3 3 2 5" xfId="26413"/>
    <cellStyle name="Total 7 2 3 3 2 6" xfId="26195"/>
    <cellStyle name="Total 7 2 3 3 3" xfId="17983"/>
    <cellStyle name="Total 7 2 3 3 3 2" xfId="23543"/>
    <cellStyle name="Total 7 2 3 3 3 2 2" xfId="33223"/>
    <cellStyle name="Total 7 2 3 3 3 3" xfId="19471"/>
    <cellStyle name="Total 7 2 3 3 3 3 2" xfId="29151"/>
    <cellStyle name="Total 7 2 3 3 3 4" xfId="25025"/>
    <cellStyle name="Total 7 2 3 3 3 4 2" xfId="34705"/>
    <cellStyle name="Total 7 2 3 3 3 5" xfId="27667"/>
    <cellStyle name="Total 7 2 3 3 4" xfId="22038"/>
    <cellStyle name="Total 7 2 3 3 4 2" xfId="31718"/>
    <cellStyle name="Total 7 2 3 3 5" xfId="20953"/>
    <cellStyle name="Total 7 2 3 3 5 2" xfId="30633"/>
    <cellStyle name="Total 7 2 3 3 6" xfId="24874"/>
    <cellStyle name="Total 7 2 3 3 6 2" xfId="34554"/>
    <cellStyle name="Total 7 2 3 3 7" xfId="26257"/>
    <cellStyle name="Total 7 2 3 4" xfId="17227"/>
    <cellStyle name="Total 7 2 3 4 2" xfId="22780"/>
    <cellStyle name="Total 7 2 3 4 2 2" xfId="32460"/>
    <cellStyle name="Total 7 2 3 4 3" xfId="21005"/>
    <cellStyle name="Total 7 2 3 4 3 2" xfId="30685"/>
    <cellStyle name="Total 7 2 3 4 4" xfId="20949"/>
    <cellStyle name="Total 7 2 3 4 4 2" xfId="30629"/>
    <cellStyle name="Total 7 2 3 4 5" xfId="26740"/>
    <cellStyle name="Total 7 2 3 4 6" xfId="26319"/>
    <cellStyle name="Total 7 2 3 5" xfId="17713"/>
    <cellStyle name="Total 7 2 3 5 2" xfId="23273"/>
    <cellStyle name="Total 7 2 3 5 2 2" xfId="32953"/>
    <cellStyle name="Total 7 2 3 5 3" xfId="21085"/>
    <cellStyle name="Total 7 2 3 5 3 2" xfId="30765"/>
    <cellStyle name="Total 7 2 3 5 4" xfId="24510"/>
    <cellStyle name="Total 7 2 3 5 4 2" xfId="34190"/>
    <cellStyle name="Total 7 2 3 5 5" xfId="27397"/>
    <cellStyle name="Total 7 2 3 6" xfId="21764"/>
    <cellStyle name="Total 7 2 3 6 2" xfId="31444"/>
    <cellStyle name="Total 7 2 3 7" xfId="23956"/>
    <cellStyle name="Total 7 2 3 7 2" xfId="33636"/>
    <cellStyle name="Total 7 2 3 8" xfId="24624"/>
    <cellStyle name="Total 7 2 3 8 2" xfId="34304"/>
    <cellStyle name="Total 7 2 3 9" xfId="25653"/>
    <cellStyle name="Total 7 2 4" xfId="16109"/>
    <cellStyle name="Total 7 2 4 2" xfId="16655"/>
    <cellStyle name="Total 7 2 4 2 2" xfId="17457"/>
    <cellStyle name="Total 7 2 4 2 2 2" xfId="23017"/>
    <cellStyle name="Total 7 2 4 2 2 2 2" xfId="32697"/>
    <cellStyle name="Total 7 2 4 2 2 3" xfId="20201"/>
    <cellStyle name="Total 7 2 4 2 2 3 2" xfId="29881"/>
    <cellStyle name="Total 7 2 4 2 2 4" xfId="19040"/>
    <cellStyle name="Total 7 2 4 2 2 4 2" xfId="28720"/>
    <cellStyle name="Total 7 2 4 2 2 5" xfId="26939"/>
    <cellStyle name="Total 7 2 4 2 2 6" xfId="25226"/>
    <cellStyle name="Total 7 2 4 2 3" xfId="18138"/>
    <cellStyle name="Total 7 2 4 2 3 2" xfId="23698"/>
    <cellStyle name="Total 7 2 4 2 3 2 2" xfId="33378"/>
    <cellStyle name="Total 7 2 4 2 3 3" xfId="24203"/>
    <cellStyle name="Total 7 2 4 2 3 3 2" xfId="33883"/>
    <cellStyle name="Total 7 2 4 2 3 4" xfId="24930"/>
    <cellStyle name="Total 7 2 4 2 3 4 2" xfId="34610"/>
    <cellStyle name="Total 7 2 4 2 3 5" xfId="27822"/>
    <cellStyle name="Total 7 2 4 2 4" xfId="22193"/>
    <cellStyle name="Total 7 2 4 2 4 2" xfId="31873"/>
    <cellStyle name="Total 7 2 4 2 5" xfId="20682"/>
    <cellStyle name="Total 7 2 4 2 5 2" xfId="30362"/>
    <cellStyle name="Total 7 2 4 2 6" xfId="21452"/>
    <cellStyle name="Total 7 2 4 2 6 2" xfId="31132"/>
    <cellStyle name="Total 7 2 4 2 7" xfId="25506"/>
    <cellStyle name="Total 7 2 4 3" xfId="16453"/>
    <cellStyle name="Total 7 2 4 3 2" xfId="16896"/>
    <cellStyle name="Total 7 2 4 3 2 2" xfId="22449"/>
    <cellStyle name="Total 7 2 4 3 2 2 2" xfId="32129"/>
    <cellStyle name="Total 7 2 4 3 2 3" xfId="19685"/>
    <cellStyle name="Total 7 2 4 3 2 3 2" xfId="29365"/>
    <cellStyle name="Total 7 2 4 3 2 4" xfId="18777"/>
    <cellStyle name="Total 7 2 4 3 2 4 2" xfId="28457"/>
    <cellStyle name="Total 7 2 4 3 2 5" xfId="26431"/>
    <cellStyle name="Total 7 2 4 3 2 6" xfId="25555"/>
    <cellStyle name="Total 7 2 4 3 3" xfId="17902"/>
    <cellStyle name="Total 7 2 4 3 3 2" xfId="23462"/>
    <cellStyle name="Total 7 2 4 3 3 2 2" xfId="33142"/>
    <cellStyle name="Total 7 2 4 3 3 3" xfId="19661"/>
    <cellStyle name="Total 7 2 4 3 3 3 2" xfId="29341"/>
    <cellStyle name="Total 7 2 4 3 3 4" xfId="18740"/>
    <cellStyle name="Total 7 2 4 3 3 4 2" xfId="28420"/>
    <cellStyle name="Total 7 2 4 3 3 5" xfId="27586"/>
    <cellStyle name="Total 7 2 4 3 4" xfId="21957"/>
    <cellStyle name="Total 7 2 4 3 4 2" xfId="31637"/>
    <cellStyle name="Total 7 2 4 3 5" xfId="18528"/>
    <cellStyle name="Total 7 2 4 3 5 2" xfId="28208"/>
    <cellStyle name="Total 7 2 4 3 6" xfId="18525"/>
    <cellStyle name="Total 7 2 4 3 6 2" xfId="28205"/>
    <cellStyle name="Total 7 2 4 3 7" xfId="26025"/>
    <cellStyle name="Total 7 2 4 4" xfId="17174"/>
    <cellStyle name="Total 7 2 4 4 2" xfId="22727"/>
    <cellStyle name="Total 7 2 4 4 2 2" xfId="32407"/>
    <cellStyle name="Total 7 2 4 4 3" xfId="20011"/>
    <cellStyle name="Total 7 2 4 4 3 2" xfId="29691"/>
    <cellStyle name="Total 7 2 4 4 4" xfId="20549"/>
    <cellStyle name="Total 7 2 4 4 4 2" xfId="30229"/>
    <cellStyle name="Total 7 2 4 4 5" xfId="26694"/>
    <cellStyle name="Total 7 2 4 4 6" xfId="27140"/>
    <cellStyle name="Total 7 2 4 5" xfId="17078"/>
    <cellStyle name="Total 7 2 4 5 2" xfId="22631"/>
    <cellStyle name="Total 7 2 4 5 2 2" xfId="32311"/>
    <cellStyle name="Total 7 2 4 5 3" xfId="18694"/>
    <cellStyle name="Total 7 2 4 5 3 2" xfId="28374"/>
    <cellStyle name="Total 7 2 4 5 4" xfId="18887"/>
    <cellStyle name="Total 7 2 4 5 4 2" xfId="28567"/>
    <cellStyle name="Total 7 2 4 5 5" xfId="26102"/>
    <cellStyle name="Total 7 2 4 6" xfId="21678"/>
    <cellStyle name="Total 7 2 4 6 2" xfId="31358"/>
    <cellStyle name="Total 7 2 4 7" xfId="21568"/>
    <cellStyle name="Total 7 2 4 7 2" xfId="31248"/>
    <cellStyle name="Total 7 2 4 8" xfId="20661"/>
    <cellStyle name="Total 7 2 4 8 2" xfId="30341"/>
    <cellStyle name="Total 7 2 4 9" xfId="25708"/>
    <cellStyle name="Total 7 2 5" xfId="16075"/>
    <cellStyle name="Total 7 2 5 2" xfId="17423"/>
    <cellStyle name="Total 7 2 5 2 2" xfId="22983"/>
    <cellStyle name="Total 7 2 5 2 2 2" xfId="32663"/>
    <cellStyle name="Total 7 2 5 2 3" xfId="18406"/>
    <cellStyle name="Total 7 2 5 2 3 2" xfId="28086"/>
    <cellStyle name="Total 7 2 5 2 4" xfId="20213"/>
    <cellStyle name="Total 7 2 5 2 4 2" xfId="29893"/>
    <cellStyle name="Total 7 2 5 2 5" xfId="26905"/>
    <cellStyle name="Total 7 2 5 2 6" xfId="25138"/>
    <cellStyle name="Total 7 2 5 3" xfId="18104"/>
    <cellStyle name="Total 7 2 5 3 2" xfId="23664"/>
    <cellStyle name="Total 7 2 5 3 2 2" xfId="33344"/>
    <cellStyle name="Total 7 2 5 3 3" xfId="24402"/>
    <cellStyle name="Total 7 2 5 3 3 2" xfId="34082"/>
    <cellStyle name="Total 7 2 5 3 4" xfId="20254"/>
    <cellStyle name="Total 7 2 5 3 4 2" xfId="29934"/>
    <cellStyle name="Total 7 2 5 3 5" xfId="27788"/>
    <cellStyle name="Total 7 2 5 4" xfId="22159"/>
    <cellStyle name="Total 7 2 5 4 2" xfId="31839"/>
    <cellStyle name="Total 7 2 5 5" xfId="18861"/>
    <cellStyle name="Total 7 2 5 5 2" xfId="28541"/>
    <cellStyle name="Total 7 2 5 6" xfId="19381"/>
    <cellStyle name="Total 7 2 5 6 2" xfId="29061"/>
    <cellStyle name="Total 7 2 5 7" xfId="25793"/>
    <cellStyle name="Total 7 2 6" xfId="16419"/>
    <cellStyle name="Total 7 2 6 2" xfId="16981"/>
    <cellStyle name="Total 7 2 6 2 2" xfId="22534"/>
    <cellStyle name="Total 7 2 6 2 2 2" xfId="32214"/>
    <cellStyle name="Total 7 2 6 2 3" xfId="19416"/>
    <cellStyle name="Total 7 2 6 2 3 2" xfId="29096"/>
    <cellStyle name="Total 7 2 6 2 4" xfId="24289"/>
    <cellStyle name="Total 7 2 6 2 4 2" xfId="33969"/>
    <cellStyle name="Total 7 2 6 2 5" xfId="26516"/>
    <cellStyle name="Total 7 2 6 2 6" xfId="25869"/>
    <cellStyle name="Total 7 2 6 3" xfId="17868"/>
    <cellStyle name="Total 7 2 6 3 2" xfId="23428"/>
    <cellStyle name="Total 7 2 6 3 2 2" xfId="33108"/>
    <cellStyle name="Total 7 2 6 3 3" xfId="18493"/>
    <cellStyle name="Total 7 2 6 3 3 2" xfId="28173"/>
    <cellStyle name="Total 7 2 6 3 4" xfId="18569"/>
    <cellStyle name="Total 7 2 6 3 4 2" xfId="28249"/>
    <cellStyle name="Total 7 2 6 3 5" xfId="27552"/>
    <cellStyle name="Total 7 2 6 4" xfId="21923"/>
    <cellStyle name="Total 7 2 6 4 2" xfId="31603"/>
    <cellStyle name="Total 7 2 6 5" xfId="19187"/>
    <cellStyle name="Total 7 2 6 5 2" xfId="28867"/>
    <cellStyle name="Total 7 2 6 6" xfId="20726"/>
    <cellStyle name="Total 7 2 6 6 2" xfId="30406"/>
    <cellStyle name="Total 7 2 6 7" xfId="25529"/>
    <cellStyle name="Total 7 2 7" xfId="17094"/>
    <cellStyle name="Total 7 2 7 2" xfId="22647"/>
    <cellStyle name="Total 7 2 7 2 2" xfId="32327"/>
    <cellStyle name="Total 7 2 7 3" xfId="20954"/>
    <cellStyle name="Total 7 2 7 3 2" xfId="30634"/>
    <cellStyle name="Total 7 2 7 4" xfId="21006"/>
    <cellStyle name="Total 7 2 7 4 2" xfId="30686"/>
    <cellStyle name="Total 7 2 7 5" xfId="26622"/>
    <cellStyle name="Total 7 2 7 6" xfId="25799"/>
    <cellStyle name="Total 7 2 8" xfId="17202"/>
    <cellStyle name="Total 7 2 8 2" xfId="22755"/>
    <cellStyle name="Total 7 2 8 2 2" xfId="32435"/>
    <cellStyle name="Total 7 2 8 3" xfId="18460"/>
    <cellStyle name="Total 7 2 8 3 2" xfId="28140"/>
    <cellStyle name="Total 7 2 8 4" xfId="19655"/>
    <cellStyle name="Total 7 2 8 4 2" xfId="29335"/>
    <cellStyle name="Total 7 2 8 5" xfId="27165"/>
    <cellStyle name="Total 7 2 9" xfId="21644"/>
    <cellStyle name="Total 7 2 9 2" xfId="31324"/>
    <cellStyle name="Total 7 3" xfId="15990"/>
    <cellStyle name="Total 7 3 10" xfId="25679"/>
    <cellStyle name="Total 7 3 2" xfId="16262"/>
    <cellStyle name="Total 7 3 2 2" xfId="16733"/>
    <cellStyle name="Total 7 3 2 2 2" xfId="17603"/>
    <cellStyle name="Total 7 3 2 2 2 2" xfId="23163"/>
    <cellStyle name="Total 7 3 2 2 2 2 2" xfId="32843"/>
    <cellStyle name="Total 7 3 2 2 2 3" xfId="18952"/>
    <cellStyle name="Total 7 3 2 2 2 3 2" xfId="28632"/>
    <cellStyle name="Total 7 3 2 2 2 4" xfId="18455"/>
    <cellStyle name="Total 7 3 2 2 2 4 2" xfId="28135"/>
    <cellStyle name="Total 7 3 2 2 2 5" xfId="27085"/>
    <cellStyle name="Total 7 3 2 2 2 6" xfId="27287"/>
    <cellStyle name="Total 7 3 2 2 3" xfId="18284"/>
    <cellStyle name="Total 7 3 2 2 3 2" xfId="23844"/>
    <cellStyle name="Total 7 3 2 2 3 2 2" xfId="33524"/>
    <cellStyle name="Total 7 3 2 2 3 3" xfId="23948"/>
    <cellStyle name="Total 7 3 2 2 3 3 2" xfId="33628"/>
    <cellStyle name="Total 7 3 2 2 3 4" xfId="25032"/>
    <cellStyle name="Total 7 3 2 2 3 4 2" xfId="34712"/>
    <cellStyle name="Total 7 3 2 2 3 5" xfId="27968"/>
    <cellStyle name="Total 7 3 2 2 4" xfId="22339"/>
    <cellStyle name="Total 7 3 2 2 4 2" xfId="32019"/>
    <cellStyle name="Total 7 3 2 2 5" xfId="18411"/>
    <cellStyle name="Total 7 3 2 2 5 2" xfId="28091"/>
    <cellStyle name="Total 7 3 2 2 6" xfId="19091"/>
    <cellStyle name="Total 7 3 2 2 6 2" xfId="28771"/>
    <cellStyle name="Total 7 3 2 2 7" xfId="25895"/>
    <cellStyle name="Total 7 3 2 3" xfId="16599"/>
    <cellStyle name="Total 7 3 2 3 2" xfId="17367"/>
    <cellStyle name="Total 7 3 2 3 2 2" xfId="22927"/>
    <cellStyle name="Total 7 3 2 3 2 2 2" xfId="32607"/>
    <cellStyle name="Total 7 3 2 3 2 3" xfId="19616"/>
    <cellStyle name="Total 7 3 2 3 2 3 2" xfId="29296"/>
    <cellStyle name="Total 7 3 2 3 2 4" xfId="19728"/>
    <cellStyle name="Total 7 3 2 3 2 4 2" xfId="29408"/>
    <cellStyle name="Total 7 3 2 3 2 5" xfId="26849"/>
    <cellStyle name="Total 7 3 2 3 2 6" xfId="25046"/>
    <cellStyle name="Total 7 3 2 3 3" xfId="18048"/>
    <cellStyle name="Total 7 3 2 3 3 2" xfId="23608"/>
    <cellStyle name="Total 7 3 2 3 3 2 2" xfId="33288"/>
    <cellStyle name="Total 7 3 2 3 3 3" xfId="18381"/>
    <cellStyle name="Total 7 3 2 3 3 3 2" xfId="28061"/>
    <cellStyle name="Total 7 3 2 3 3 4" xfId="19594"/>
    <cellStyle name="Total 7 3 2 3 3 4 2" xfId="29274"/>
    <cellStyle name="Total 7 3 2 3 3 5" xfId="27732"/>
    <cellStyle name="Total 7 3 2 3 4" xfId="22103"/>
    <cellStyle name="Total 7 3 2 3 4 2" xfId="31783"/>
    <cellStyle name="Total 7 3 2 3 5" xfId="19264"/>
    <cellStyle name="Total 7 3 2 3 5 2" xfId="28944"/>
    <cellStyle name="Total 7 3 2 3 6" xfId="20521"/>
    <cellStyle name="Total 7 3 2 3 6 2" xfId="30201"/>
    <cellStyle name="Total 7 3 2 3 7" xfId="25844"/>
    <cellStyle name="Total 7 3 2 4" xfId="17259"/>
    <cellStyle name="Total 7 3 2 4 2" xfId="22812"/>
    <cellStyle name="Total 7 3 2 4 2 2" xfId="32492"/>
    <cellStyle name="Total 7 3 2 4 3" xfId="18405"/>
    <cellStyle name="Total 7 3 2 4 3 2" xfId="28085"/>
    <cellStyle name="Total 7 3 2 4 4" xfId="21483"/>
    <cellStyle name="Total 7 3 2 4 4 2" xfId="31163"/>
    <cellStyle name="Total 7 3 2 4 5" xfId="26763"/>
    <cellStyle name="Total 7 3 2 4 6" xfId="27162"/>
    <cellStyle name="Total 7 3 2 5" xfId="17778"/>
    <cellStyle name="Total 7 3 2 5 2" xfId="23338"/>
    <cellStyle name="Total 7 3 2 5 2 2" xfId="33018"/>
    <cellStyle name="Total 7 3 2 5 3" xfId="22833"/>
    <cellStyle name="Total 7 3 2 5 3 2" xfId="32513"/>
    <cellStyle name="Total 7 3 2 5 4" xfId="21136"/>
    <cellStyle name="Total 7 3 2 5 4 2" xfId="30816"/>
    <cellStyle name="Total 7 3 2 5 5" xfId="27462"/>
    <cellStyle name="Total 7 3 2 6" xfId="21833"/>
    <cellStyle name="Total 7 3 2 6 2" xfId="31513"/>
    <cellStyle name="Total 7 3 2 7" xfId="19843"/>
    <cellStyle name="Total 7 3 2 7 2" xfId="29523"/>
    <cellStyle name="Total 7 3 2 8" xfId="19625"/>
    <cellStyle name="Total 7 3 2 8 2" xfId="29305"/>
    <cellStyle name="Total 7 3 2 9" xfId="25598"/>
    <cellStyle name="Total 7 3 3" xfId="16150"/>
    <cellStyle name="Total 7 3 3 2" xfId="17491"/>
    <cellStyle name="Total 7 3 3 2 2" xfId="23051"/>
    <cellStyle name="Total 7 3 3 2 2 2" xfId="32731"/>
    <cellStyle name="Total 7 3 3 2 3" xfId="18932"/>
    <cellStyle name="Total 7 3 3 2 3 2" xfId="28612"/>
    <cellStyle name="Total 7 3 3 2 4" xfId="21049"/>
    <cellStyle name="Total 7 3 3 2 4 2" xfId="30729"/>
    <cellStyle name="Total 7 3 3 2 5" xfId="26973"/>
    <cellStyle name="Total 7 3 3 2 6" xfId="25072"/>
    <cellStyle name="Total 7 3 3 3" xfId="18172"/>
    <cellStyle name="Total 7 3 3 3 2" xfId="23732"/>
    <cellStyle name="Total 7 3 3 3 2 2" xfId="33412"/>
    <cellStyle name="Total 7 3 3 3 3" xfId="24285"/>
    <cellStyle name="Total 7 3 3 3 3 2" xfId="33965"/>
    <cellStyle name="Total 7 3 3 3 4" xfId="24792"/>
    <cellStyle name="Total 7 3 3 3 4 2" xfId="34472"/>
    <cellStyle name="Total 7 3 3 3 5" xfId="27856"/>
    <cellStyle name="Total 7 3 3 4" xfId="22227"/>
    <cellStyle name="Total 7 3 3 4 2" xfId="31907"/>
    <cellStyle name="Total 7 3 3 5" xfId="19995"/>
    <cellStyle name="Total 7 3 3 5 2" xfId="29675"/>
    <cellStyle name="Total 7 3 3 6" xfId="20137"/>
    <cellStyle name="Total 7 3 3 6 2" xfId="29817"/>
    <cellStyle name="Total 7 3 3 7" xfId="25999"/>
    <cellStyle name="Total 7 3 4" xfId="16487"/>
    <cellStyle name="Total 7 3 4 2" xfId="17139"/>
    <cellStyle name="Total 7 3 4 2 2" xfId="22692"/>
    <cellStyle name="Total 7 3 4 2 2 2" xfId="32372"/>
    <cellStyle name="Total 7 3 4 2 3" xfId="19605"/>
    <cellStyle name="Total 7 3 4 2 3 2" xfId="29285"/>
    <cellStyle name="Total 7 3 4 2 4" xfId="18679"/>
    <cellStyle name="Total 7 3 4 2 4 2" xfId="28359"/>
    <cellStyle name="Total 7 3 4 2 5" xfId="26665"/>
    <cellStyle name="Total 7 3 4 2 6" xfId="25495"/>
    <cellStyle name="Total 7 3 4 3" xfId="17936"/>
    <cellStyle name="Total 7 3 4 3 2" xfId="23496"/>
    <cellStyle name="Total 7 3 4 3 2 2" xfId="33176"/>
    <cellStyle name="Total 7 3 4 3 3" xfId="20518"/>
    <cellStyle name="Total 7 3 4 3 3 2" xfId="30198"/>
    <cellStyle name="Total 7 3 4 3 4" xfId="24857"/>
    <cellStyle name="Total 7 3 4 3 4 2" xfId="34537"/>
    <cellStyle name="Total 7 3 4 3 5" xfId="27620"/>
    <cellStyle name="Total 7 3 4 4" xfId="21991"/>
    <cellStyle name="Total 7 3 4 4 2" xfId="31671"/>
    <cellStyle name="Total 7 3 4 5" xfId="20445"/>
    <cellStyle name="Total 7 3 4 5 2" xfId="30125"/>
    <cellStyle name="Total 7 3 4 6" xfId="21139"/>
    <cellStyle name="Total 7 3 4 6 2" xfId="30819"/>
    <cellStyle name="Total 7 3 4 7" xfId="25882"/>
    <cellStyle name="Total 7 3 5" xfId="17195"/>
    <cellStyle name="Total 7 3 5 2" xfId="22748"/>
    <cellStyle name="Total 7 3 5 2 2" xfId="32428"/>
    <cellStyle name="Total 7 3 5 3" xfId="19087"/>
    <cellStyle name="Total 7 3 5 3 2" xfId="28767"/>
    <cellStyle name="Total 7 3 5 4" xfId="18778"/>
    <cellStyle name="Total 7 3 5 4 2" xfId="28458"/>
    <cellStyle name="Total 7 3 5 5" xfId="26712"/>
    <cellStyle name="Total 7 3 5 6" xfId="26312"/>
    <cellStyle name="Total 7 3 6" xfId="17666"/>
    <cellStyle name="Total 7 3 6 2" xfId="23226"/>
    <cellStyle name="Total 7 3 6 2 2" xfId="32906"/>
    <cellStyle name="Total 7 3 6 3" xfId="20036"/>
    <cellStyle name="Total 7 3 6 3 2" xfId="29716"/>
    <cellStyle name="Total 7 3 6 4" xfId="21056"/>
    <cellStyle name="Total 7 3 6 4 2" xfId="30736"/>
    <cellStyle name="Total 7 3 6 5" xfId="27350"/>
    <cellStyle name="Total 7 3 7" xfId="21717"/>
    <cellStyle name="Total 7 3 7 2" xfId="31397"/>
    <cellStyle name="Total 7 3 8" xfId="19578"/>
    <cellStyle name="Total 7 3 8 2" xfId="29258"/>
    <cellStyle name="Total 7 3 9" xfId="19839"/>
    <cellStyle name="Total 7 3 9 2" xfId="29519"/>
    <cellStyle name="Total 7 4" xfId="16184"/>
    <cellStyle name="Total 7 4 2" xfId="16690"/>
    <cellStyle name="Total 7 4 2 2" xfId="17525"/>
    <cellStyle name="Total 7 4 2 2 2" xfId="23085"/>
    <cellStyle name="Total 7 4 2 2 2 2" xfId="32765"/>
    <cellStyle name="Total 7 4 2 2 3" xfId="20451"/>
    <cellStyle name="Total 7 4 2 2 3 2" xfId="30131"/>
    <cellStyle name="Total 7 4 2 2 4" xfId="20276"/>
    <cellStyle name="Total 7 4 2 2 4 2" xfId="29956"/>
    <cellStyle name="Total 7 4 2 2 5" xfId="27007"/>
    <cellStyle name="Total 7 4 2 2 6" xfId="27209"/>
    <cellStyle name="Total 7 4 2 3" xfId="18206"/>
    <cellStyle name="Total 7 4 2 3 2" xfId="23766"/>
    <cellStyle name="Total 7 4 2 3 2 2" xfId="33446"/>
    <cellStyle name="Total 7 4 2 3 3" xfId="24015"/>
    <cellStyle name="Total 7 4 2 3 3 2" xfId="33695"/>
    <cellStyle name="Total 7 4 2 3 4" xfId="24849"/>
    <cellStyle name="Total 7 4 2 3 4 2" xfId="34529"/>
    <cellStyle name="Total 7 4 2 3 5" xfId="27890"/>
    <cellStyle name="Total 7 4 2 4" xfId="22261"/>
    <cellStyle name="Total 7 4 2 4 2" xfId="31941"/>
    <cellStyle name="Total 7 4 2 5" xfId="19171"/>
    <cellStyle name="Total 7 4 2 5 2" xfId="28851"/>
    <cellStyle name="Total 7 4 2 6" xfId="18651"/>
    <cellStyle name="Total 7 4 2 6 2" xfId="28331"/>
    <cellStyle name="Total 7 4 2 7" xfId="25856"/>
    <cellStyle name="Total 7 4 3" xfId="16521"/>
    <cellStyle name="Total 7 4 3 2" xfId="16883"/>
    <cellStyle name="Total 7 4 3 2 2" xfId="22436"/>
    <cellStyle name="Total 7 4 3 2 2 2" xfId="32116"/>
    <cellStyle name="Total 7 4 3 2 3" xfId="19719"/>
    <cellStyle name="Total 7 4 3 2 3 2" xfId="29399"/>
    <cellStyle name="Total 7 4 3 2 4" xfId="19533"/>
    <cellStyle name="Total 7 4 3 2 4 2" xfId="29213"/>
    <cellStyle name="Total 7 4 3 2 5" xfId="26418"/>
    <cellStyle name="Total 7 4 3 2 6" xfId="25392"/>
    <cellStyle name="Total 7 4 3 3" xfId="17970"/>
    <cellStyle name="Total 7 4 3 3 2" xfId="23530"/>
    <cellStyle name="Total 7 4 3 3 2 2" xfId="33210"/>
    <cellStyle name="Total 7 4 3 3 3" xfId="20971"/>
    <cellStyle name="Total 7 4 3 3 3 2" xfId="30651"/>
    <cellStyle name="Total 7 4 3 3 4" xfId="19200"/>
    <cellStyle name="Total 7 4 3 3 4 2" xfId="28880"/>
    <cellStyle name="Total 7 4 3 3 5" xfId="27654"/>
    <cellStyle name="Total 7 4 3 4" xfId="22025"/>
    <cellStyle name="Total 7 4 3 4 2" xfId="31705"/>
    <cellStyle name="Total 7 4 3 5" xfId="24376"/>
    <cellStyle name="Total 7 4 3 5 2" xfId="34056"/>
    <cellStyle name="Total 7 4 3 6" xfId="18631"/>
    <cellStyle name="Total 7 4 3 6 2" xfId="28311"/>
    <cellStyle name="Total 7 4 3 7" xfId="25595"/>
    <cellStyle name="Total 7 4 4" xfId="17145"/>
    <cellStyle name="Total 7 4 4 2" xfId="22698"/>
    <cellStyle name="Total 7 4 4 2 2" xfId="32378"/>
    <cellStyle name="Total 7 4 4 3" xfId="20900"/>
    <cellStyle name="Total 7 4 4 3 2" xfId="30580"/>
    <cellStyle name="Total 7 4 4 4" xfId="19374"/>
    <cellStyle name="Total 7 4 4 4 2" xfId="29054"/>
    <cellStyle name="Total 7 4 4 5" xfId="26671"/>
    <cellStyle name="Total 7 4 4 6" xfId="25185"/>
    <cellStyle name="Total 7 4 5" xfId="17700"/>
    <cellStyle name="Total 7 4 5 2" xfId="23260"/>
    <cellStyle name="Total 7 4 5 2 2" xfId="32940"/>
    <cellStyle name="Total 7 4 5 3" xfId="18761"/>
    <cellStyle name="Total 7 4 5 3 2" xfId="28441"/>
    <cellStyle name="Total 7 4 5 4" xfId="20190"/>
    <cellStyle name="Total 7 4 5 4 2" xfId="29870"/>
    <cellStyle name="Total 7 4 5 5" xfId="27384"/>
    <cellStyle name="Total 7 4 6" xfId="21751"/>
    <cellStyle name="Total 7 4 6 2" xfId="31431"/>
    <cellStyle name="Total 7 4 7" xfId="24286"/>
    <cellStyle name="Total 7 4 7 2" xfId="33966"/>
    <cellStyle name="Total 7 4 8" xfId="21424"/>
    <cellStyle name="Total 7 4 8 2" xfId="31104"/>
    <cellStyle name="Total 7 4 9" xfId="26266"/>
    <cellStyle name="Total 7 5" xfId="16385"/>
    <cellStyle name="Total 7 5 2" xfId="16955"/>
    <cellStyle name="Total 7 5 2 2" xfId="22508"/>
    <cellStyle name="Total 7 5 2 2 2" xfId="32188"/>
    <cellStyle name="Total 7 5 2 3" xfId="24183"/>
    <cellStyle name="Total 7 5 2 3 2" xfId="33863"/>
    <cellStyle name="Total 7 5 2 4" xfId="19347"/>
    <cellStyle name="Total 7 5 2 4 2" xfId="29027"/>
    <cellStyle name="Total 7 5 2 5" xfId="26490"/>
    <cellStyle name="Total 7 5 2 6" xfId="25313"/>
    <cellStyle name="Total 7 5 3" xfId="17834"/>
    <cellStyle name="Total 7 5 3 2" xfId="23394"/>
    <cellStyle name="Total 7 5 3 2 2" xfId="33074"/>
    <cellStyle name="Total 7 5 3 3" xfId="20748"/>
    <cellStyle name="Total 7 5 3 3 2" xfId="30428"/>
    <cellStyle name="Total 7 5 3 4" xfId="24918"/>
    <cellStyle name="Total 7 5 3 4 2" xfId="34598"/>
    <cellStyle name="Total 7 5 3 5" xfId="27518"/>
    <cellStyle name="Total 7 5 4" xfId="21889"/>
    <cellStyle name="Total 7 5 4 2" xfId="31569"/>
    <cellStyle name="Total 7 5 5" xfId="19004"/>
    <cellStyle name="Total 7 5 5 2" xfId="28684"/>
    <cellStyle name="Total 7 5 6" xfId="21191"/>
    <cellStyle name="Total 7 5 6 2" xfId="30871"/>
    <cellStyle name="Total 7 5 7" xfId="25548"/>
    <cellStyle name="Total 7 6" xfId="24253"/>
    <cellStyle name="Total 7 6 2" xfId="33933"/>
    <cellStyle name="Warning Text" xfId="14" builtinId="11" customBuiltin="1"/>
    <cellStyle name="Warning Text 2" xfId="145"/>
    <cellStyle name="Warning Text 3" xfId="222"/>
    <cellStyle name="Warning Text 4" xfId="307"/>
    <cellStyle name="Warning Text 5" xfId="801"/>
    <cellStyle name="Warning Text 6" xfId="824"/>
    <cellStyle name="Warning Text 7" xfId="144"/>
  </cellStyles>
  <dxfs count="0"/>
  <tableStyles count="0" defaultTableStyle="TableStyleMedium2" defaultPivotStyle="PivotStyleLight16"/>
  <colors>
    <mruColors>
      <color rgb="FFFF0066"/>
      <color rgb="FFCCFFCC"/>
      <color rgb="FF66FF66"/>
      <color rgb="FFFF7C80"/>
      <color rgb="FF9BE5FF"/>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8" Type="http://schemas.openxmlformats.org/officeDocument/2006/relationships/hyperlink" Target="http://www.fws.gov/endangered/" TargetMode="External"/><Relationship Id="rId3" Type="http://schemas.openxmlformats.org/officeDocument/2006/relationships/hyperlink" Target="http://water.usgs.gov/watuse/data/2005/index.html" TargetMode="External"/><Relationship Id="rId7" Type="http://schemas.openxmlformats.org/officeDocument/2006/relationships/hyperlink" Target="http://www.ucsusa.org/ew3database" TargetMode="External"/><Relationship Id="rId2" Type="http://schemas.openxmlformats.org/officeDocument/2006/relationships/hyperlink" Target="http://water.usgs.gov/watuse/spread95.html" TargetMode="External"/><Relationship Id="rId1" Type="http://schemas.openxmlformats.org/officeDocument/2006/relationships/hyperlink" Target="http://water.usgs.gov/GIS/metadata/usgswrd/XML/qsitesdd.xml#stdorder" TargetMode="External"/><Relationship Id="rId6" Type="http://schemas.openxmlformats.org/officeDocument/2006/relationships/hyperlink" Target="../usgs%20gw%20availability%202008.pdf" TargetMode="External"/><Relationship Id="rId5" Type="http://schemas.openxmlformats.org/officeDocument/2006/relationships/hyperlink" Target="http://www.census.gov/population/projections/data/state/projectionsagesex.html" TargetMode="External"/><Relationship Id="rId4" Type="http://schemas.openxmlformats.org/officeDocument/2006/relationships/hyperlink" Target="http://geo.usace.army.mil/pgis/f?p=397:1:0" TargetMode="External"/></Relationships>
</file>

<file path=xl/drawings/_rels/drawing2.xml.rels><?xml version="1.0" encoding="UTF-8" standalone="yes"?>
<Relationships xmlns="http://schemas.openxmlformats.org/package/2006/relationships"><Relationship Id="rId3" Type="http://schemas.openxmlformats.org/officeDocument/2006/relationships/hyperlink" Target="http://water.usgs.gov/GIS/metadata/usgswrd/XML/rech48grd.xml" TargetMode="External"/><Relationship Id="rId2" Type="http://schemas.openxmlformats.org/officeDocument/2006/relationships/hyperlink" Target="ftp://ftp.ftw.nrcs.usda.gov/wbd" TargetMode="External"/><Relationship Id="rId1" Type="http://schemas.openxmlformats.org/officeDocument/2006/relationships/hyperlink" Target="http://cumulus.cr.usgs.gov/webappcontent/neddownloadtool/NEDDownloadToolDMS.html" TargetMode="External"/><Relationship Id="rId6" Type="http://schemas.openxmlformats.org/officeDocument/2006/relationships/hyperlink" Target="http://agr.wa.gov/PestFert/natresources/AgLandUse.aspx" TargetMode="External"/><Relationship Id="rId5" Type="http://schemas.openxmlformats.org/officeDocument/2006/relationships/hyperlink" Target="http://water.usgs.gov/GIS/metadata/usgswrd/XML/aquifers_us.xml" TargetMode="External"/><Relationship Id="rId4" Type="http://schemas.openxmlformats.org/officeDocument/2006/relationships/hyperlink" Target="http://www.census.gov/geo/www/tiger/tgrshp2010/pophu.html" TargetMode="External"/></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 Id="rId4" Type="http://schemas.openxmlformats.org/officeDocument/2006/relationships/image" Target="../media/image5.emf"/></Relationships>
</file>

<file path=xl/drawings/_rels/drawing5.xml.rels><?xml version="1.0" encoding="UTF-8" standalone="yes"?>
<Relationships xmlns="http://schemas.openxmlformats.org/package/2006/relationships"><Relationship Id="rId1" Type="http://schemas.openxmlformats.org/officeDocument/2006/relationships/image" Target="../media/image6.emf"/></Relationships>
</file>

<file path=xl/drawings/_rels/drawing6.xml.rels><?xml version="1.0" encoding="UTF-8" standalone="yes"?>
<Relationships xmlns="http://schemas.openxmlformats.org/package/2006/relationships"><Relationship Id="rId1" Type="http://schemas.openxmlformats.org/officeDocument/2006/relationships/image" Target="../media/image7.emf"/></Relationships>
</file>

<file path=xl/drawings/_rels/drawing7.xml.rels><?xml version="1.0" encoding="UTF-8" standalone="yes"?>
<Relationships xmlns="http://schemas.openxmlformats.org/package/2006/relationships"><Relationship Id="rId1" Type="http://schemas.openxmlformats.org/officeDocument/2006/relationships/image" Target="../media/image8.emf"/></Relationships>
</file>

<file path=xl/drawings/_rels/drawing8.xml.rels><?xml version="1.0" encoding="UTF-8" standalone="yes"?>
<Relationships xmlns="http://schemas.openxmlformats.org/package/2006/relationships"><Relationship Id="rId1" Type="http://schemas.openxmlformats.org/officeDocument/2006/relationships/image" Target="../media/image9.emf"/></Relationships>
</file>

<file path=xl/drawings/_rels/drawing9.xml.rels><?xml version="1.0" encoding="UTF-8" standalone="yes"?>
<Relationships xmlns="http://schemas.openxmlformats.org/package/2006/relationships"><Relationship Id="rId1"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xdr:from>
      <xdr:col>0</xdr:col>
      <xdr:colOff>449580</xdr:colOff>
      <xdr:row>2</xdr:row>
      <xdr:rowOff>83820</xdr:rowOff>
    </xdr:from>
    <xdr:to>
      <xdr:col>12</xdr:col>
      <xdr:colOff>59055</xdr:colOff>
      <xdr:row>26</xdr:row>
      <xdr:rowOff>58420</xdr:rowOff>
    </xdr:to>
    <xdr:sp macro="" textlink="">
      <xdr:nvSpPr>
        <xdr:cNvPr id="2" name="TextBox 1">
          <a:hlinkClick xmlns:r="http://schemas.openxmlformats.org/officeDocument/2006/relationships" r:id="rId1"/>
        </xdr:cNvPr>
        <xdr:cNvSpPr txBox="1"/>
      </xdr:nvSpPr>
      <xdr:spPr>
        <a:xfrm>
          <a:off x="449580" y="502920"/>
          <a:ext cx="6924675" cy="4363720"/>
        </a:xfrm>
        <a:prstGeom prst="rect">
          <a:avLst/>
        </a:prstGeom>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t"/>
        <a:lstStyle/>
        <a:p>
          <a:r>
            <a:rPr lang="en-US" sz="1100" b="1"/>
            <a:t>Source:</a:t>
          </a:r>
          <a:r>
            <a:rPr lang="en-US" sz="1100" b="0"/>
            <a:t> Flow characteristics at U.S. Geological Survey Streamgages in the conterminous United States.  </a:t>
          </a:r>
          <a:r>
            <a:rPr lang="en-US" sz="1100" b="1" i="1">
              <a:solidFill>
                <a:schemeClr val="accent6">
                  <a:lumMod val="50000"/>
                </a:schemeClr>
              </a:solidFill>
            </a:rPr>
            <a:t>Labeled</a:t>
          </a:r>
          <a:r>
            <a:rPr lang="en-US" sz="1100" b="1" i="1" baseline="0">
              <a:solidFill>
                <a:schemeClr val="accent6">
                  <a:lumMod val="50000"/>
                </a:schemeClr>
              </a:solidFill>
            </a:rPr>
            <a:t> in the data as USGS Streamgages</a:t>
          </a:r>
          <a:endParaRPr lang="en-US" sz="1100" b="0">
            <a:solidFill>
              <a:schemeClr val="accent6">
                <a:lumMod val="50000"/>
              </a:schemeClr>
            </a:solidFill>
          </a:endParaRPr>
        </a:p>
        <a:p>
          <a:r>
            <a:rPr lang="en-US" sz="1100" b="1"/>
            <a:t>Website:</a:t>
          </a:r>
          <a:r>
            <a:rPr lang="en-US" sz="1100" b="0"/>
            <a:t> http://water.usgs.gov/GIS/metadata/usgswrd/XML/qsitesdd.xml#stdorder</a:t>
          </a:r>
        </a:p>
        <a:p>
          <a:r>
            <a:rPr lang="en-US" sz="1100" b="1"/>
            <a:t>Link:  </a:t>
          </a:r>
          <a:r>
            <a:rPr lang="en-US" sz="1100" b="0" i="1"/>
            <a:t>Click anywhere in this box to connect to source.</a:t>
          </a:r>
          <a:endParaRPr lang="en-US" sz="1100" b="1" i="1"/>
        </a:p>
        <a:p>
          <a:endParaRPr lang="en-US" sz="1100" b="0"/>
        </a:p>
        <a:p>
          <a:r>
            <a:rPr lang="en-US" sz="1100" b="1"/>
            <a:t>Description</a:t>
          </a:r>
          <a:r>
            <a:rPr lang="en-US" sz="1100" b="1" baseline="0"/>
            <a:t> of Source:</a:t>
          </a:r>
          <a:r>
            <a:rPr lang="en-US" sz="1100" b="0" baseline="0"/>
            <a:t>  From abstract in metadata for this dataset, "This dataset represents point locations and flow characteristics for current (as of November 20, 2001) and historical U.S. Geological Survey (USGS) streamgages in the conterminous United States.  The flow characteristics were computed from the daily streamflow data recorded at each streamgage for the period of record."</a:t>
          </a:r>
        </a:p>
        <a:p>
          <a:endParaRPr lang="en-US" sz="1100" b="0" baseline="0"/>
        </a:p>
        <a:p>
          <a:r>
            <a:rPr lang="en-US" sz="1100" b="0" baseline="0"/>
            <a:t>The streamgage characteristics include but are not limited to:</a:t>
          </a:r>
        </a:p>
        <a:p>
          <a:r>
            <a:rPr lang="en-US" sz="1100" b="0" baseline="0"/>
            <a:t>Station Number</a:t>
          </a:r>
        </a:p>
        <a:p>
          <a:r>
            <a:rPr lang="en-US" sz="1100" b="0" baseline="0"/>
            <a:t>Station Name</a:t>
          </a:r>
        </a:p>
        <a:p>
          <a:r>
            <a:rPr lang="en-US" sz="1100" b="0" baseline="0"/>
            <a:t>Station Latitude and Longitude</a:t>
          </a:r>
        </a:p>
        <a:p>
          <a:r>
            <a:rPr lang="en-US" sz="1100" b="0" baseline="0"/>
            <a:t>Hydrologic Unit Code (HUC 8)</a:t>
          </a:r>
        </a:p>
        <a:p>
          <a:endParaRPr lang="en-US" sz="1100" b="0" baseline="0"/>
        </a:p>
        <a:p>
          <a:r>
            <a:rPr lang="en-US" sz="1100" b="0" baseline="0"/>
            <a:t>The flow-characteristics information for each streamgage include but are not limited to:</a:t>
          </a:r>
        </a:p>
        <a:p>
          <a:r>
            <a:rPr lang="en-US" sz="1100" b="0" baseline="0"/>
            <a:t>Minimum and Maximum daily flow for the period of record (cubic feet per second)</a:t>
          </a:r>
        </a:p>
        <a:p>
          <a:r>
            <a:rPr lang="en-US" sz="1100" b="0" baseline="0"/>
            <a:t>Percentiles (1, 5, 10, 20, 25, 50, 75, 80, 90, 95, 99) of daily flow for the period of record (cubic feet per second)</a:t>
          </a:r>
        </a:p>
        <a:p>
          <a:endParaRPr lang="en-US" sz="1100" b="0" baseline="0"/>
        </a:p>
        <a:p>
          <a:r>
            <a:rPr lang="en-US" sz="1100" b="1" baseline="0"/>
            <a:t>Percentile calculation description:</a:t>
          </a:r>
          <a:endParaRPr lang="en-US" sz="1100" b="0" baseline="0"/>
        </a:p>
        <a:p>
          <a:r>
            <a:rPr lang="en-US" sz="1100" b="0" baseline="0"/>
            <a:t>Percentile flow information is calculated on a daily basis.  So a percentile of 1 means that 99% of all mean </a:t>
          </a:r>
          <a:r>
            <a:rPr lang="en-US" sz="1100" b="0" i="1" baseline="0"/>
            <a:t>daily</a:t>
          </a:r>
          <a:r>
            <a:rPr lang="en-US" sz="1100" b="0" i="0" baseline="0"/>
            <a:t> flows recorded for a streamgage are greater than that amount.</a:t>
          </a:r>
          <a:endParaRPr lang="en-US" sz="1100" b="1" baseline="0"/>
        </a:p>
      </xdr:txBody>
    </xdr:sp>
    <xdr:clientData/>
  </xdr:twoCellAnchor>
  <xdr:twoCellAnchor>
    <xdr:from>
      <xdr:col>0</xdr:col>
      <xdr:colOff>449580</xdr:colOff>
      <xdr:row>27</xdr:row>
      <xdr:rowOff>30480</xdr:rowOff>
    </xdr:from>
    <xdr:to>
      <xdr:col>12</xdr:col>
      <xdr:colOff>59055</xdr:colOff>
      <xdr:row>39</xdr:row>
      <xdr:rowOff>76200</xdr:rowOff>
    </xdr:to>
    <xdr:sp macro="" textlink="">
      <xdr:nvSpPr>
        <xdr:cNvPr id="3" name="TextBox 2">
          <a:hlinkClick xmlns:r="http://schemas.openxmlformats.org/officeDocument/2006/relationships" r:id="rId2"/>
        </xdr:cNvPr>
        <xdr:cNvSpPr txBox="1"/>
      </xdr:nvSpPr>
      <xdr:spPr>
        <a:xfrm>
          <a:off x="449580" y="5021580"/>
          <a:ext cx="6924675" cy="2240280"/>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r>
            <a:rPr lang="en-US" sz="1100" b="1"/>
            <a:t>Source:</a:t>
          </a:r>
          <a:r>
            <a:rPr lang="en-US" sz="1100" b="0"/>
            <a:t> USGS Estimated Use of Water in the United States in 1995.  </a:t>
          </a:r>
          <a:r>
            <a:rPr lang="en-US" sz="1100" b="1" i="1">
              <a:solidFill>
                <a:schemeClr val="accent6">
                  <a:lumMod val="50000"/>
                </a:schemeClr>
              </a:solidFill>
            </a:rPr>
            <a:t>Labeled</a:t>
          </a:r>
          <a:r>
            <a:rPr lang="en-US" sz="1100" b="1" i="1" baseline="0">
              <a:solidFill>
                <a:schemeClr val="accent6">
                  <a:lumMod val="50000"/>
                </a:schemeClr>
              </a:solidFill>
            </a:rPr>
            <a:t> in the data as USGS 1995</a:t>
          </a:r>
          <a:endParaRPr lang="en-US" sz="1100" b="0">
            <a:solidFill>
              <a:schemeClr val="accent6">
                <a:lumMod val="50000"/>
              </a:schemeClr>
            </a:solidFill>
          </a:endParaRPr>
        </a:p>
        <a:p>
          <a:endParaRPr lang="en-US" sz="1100" b="1"/>
        </a:p>
        <a:p>
          <a:pPr eaLnBrk="1" fontAlgn="auto" latinLnBrk="0" hangingPunct="1"/>
          <a:r>
            <a:rPr lang="en-US" sz="1100" b="1"/>
            <a:t>Website:</a:t>
          </a:r>
          <a:r>
            <a:rPr lang="en-US" sz="1100" b="0"/>
            <a:t> </a:t>
          </a:r>
          <a:r>
            <a:rPr lang="en-US" sz="1100" b="0" i="0" baseline="0">
              <a:solidFill>
                <a:schemeClr val="dk1"/>
              </a:solidFill>
              <a:effectLst/>
              <a:latin typeface="+mn-lt"/>
              <a:ea typeface="+mn-ea"/>
              <a:cs typeface="+mn-cs"/>
            </a:rPr>
            <a:t>http://water.usgs.gov/watuse/spread95.html</a:t>
          </a:r>
          <a:endParaRPr lang="en-US">
            <a:effectLst/>
          </a:endParaRPr>
        </a:p>
        <a:p>
          <a:endParaRPr lang="en-US" sz="1100" b="0"/>
        </a:p>
        <a:p>
          <a:r>
            <a:rPr lang="en-US" sz="1100" b="1"/>
            <a:t>Link:  </a:t>
          </a:r>
          <a:r>
            <a:rPr lang="en-US" sz="1100" b="0" i="1"/>
            <a:t>Click anywhere in this box to connect to source.</a:t>
          </a:r>
          <a:endParaRPr lang="en-US" sz="1100" b="1" i="1"/>
        </a:p>
        <a:p>
          <a:endParaRPr lang="en-US" sz="1100" b="0"/>
        </a:p>
        <a:p>
          <a:r>
            <a:rPr lang="en-US" sz="1100" b="1"/>
            <a:t>Description</a:t>
          </a:r>
          <a:r>
            <a:rPr lang="en-US" sz="1100" b="1" baseline="0"/>
            <a:t> of Source:</a:t>
          </a:r>
          <a:r>
            <a:rPr lang="en-US" sz="1100" b="0" baseline="0"/>
            <a:t>  This database depicts estimated water usage in the United States at the HUC 8 Watershed level.  The database includes information on public supply, commercial water use, domestic water use, industrial water use, thermoelectric water use (all fuel types, fossil fuels, geothermal and nuclear), mining water use, livestock water use (total, stock and animal specialties), irrigation water use, hydroelectric power water use, wastewater treatment and reservoir evaporation.</a:t>
          </a:r>
          <a:endParaRPr lang="en-US" sz="1100" b="1" baseline="0"/>
        </a:p>
      </xdr:txBody>
    </xdr:sp>
    <xdr:clientData/>
  </xdr:twoCellAnchor>
  <xdr:twoCellAnchor>
    <xdr:from>
      <xdr:col>0</xdr:col>
      <xdr:colOff>449580</xdr:colOff>
      <xdr:row>40</xdr:row>
      <xdr:rowOff>83820</xdr:rowOff>
    </xdr:from>
    <xdr:to>
      <xdr:col>12</xdr:col>
      <xdr:colOff>59055</xdr:colOff>
      <xdr:row>51</xdr:row>
      <xdr:rowOff>106680</xdr:rowOff>
    </xdr:to>
    <xdr:sp macro="" textlink="">
      <xdr:nvSpPr>
        <xdr:cNvPr id="4" name="TextBox 3">
          <a:hlinkClick xmlns:r="http://schemas.openxmlformats.org/officeDocument/2006/relationships" r:id="rId3"/>
        </xdr:cNvPr>
        <xdr:cNvSpPr txBox="1"/>
      </xdr:nvSpPr>
      <xdr:spPr>
        <a:xfrm>
          <a:off x="449580" y="7452360"/>
          <a:ext cx="6924675" cy="2034540"/>
        </a:xfrm>
        <a:prstGeom prst="rect">
          <a:avLst/>
        </a:prstGeom>
        <a:gradFill flip="none" rotWithShape="1">
          <a:gsLst>
            <a:gs pos="0">
              <a:srgbClr val="FFFF00">
                <a:tint val="66000"/>
                <a:satMod val="160000"/>
              </a:srgbClr>
            </a:gs>
            <a:gs pos="50000">
              <a:srgbClr val="FFFF00">
                <a:tint val="44500"/>
                <a:satMod val="160000"/>
              </a:srgbClr>
            </a:gs>
            <a:gs pos="100000">
              <a:srgbClr val="FFFF00">
                <a:tint val="23500"/>
                <a:satMod val="160000"/>
              </a:srgbClr>
            </a:gs>
          </a:gsLst>
          <a:lin ang="16200000" scaled="1"/>
          <a:tileRect/>
        </a:gradFill>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r>
            <a:rPr lang="en-US" sz="1100" b="1"/>
            <a:t>Source:</a:t>
          </a:r>
          <a:r>
            <a:rPr lang="en-US" sz="1100" b="0"/>
            <a:t> USGS Estimated Use of Water in the United States in 2005.  </a:t>
          </a:r>
          <a:r>
            <a:rPr lang="en-US" sz="1100" b="1" i="1">
              <a:solidFill>
                <a:schemeClr val="accent6">
                  <a:lumMod val="50000"/>
                </a:schemeClr>
              </a:solidFill>
            </a:rPr>
            <a:t>Labeled</a:t>
          </a:r>
          <a:r>
            <a:rPr lang="en-US" sz="1100" b="1" i="1" baseline="0">
              <a:solidFill>
                <a:schemeClr val="accent6">
                  <a:lumMod val="50000"/>
                </a:schemeClr>
              </a:solidFill>
            </a:rPr>
            <a:t> in the data as USGS 2005</a:t>
          </a:r>
          <a:endParaRPr lang="en-US" sz="1100" b="0">
            <a:solidFill>
              <a:schemeClr val="accent6">
                <a:lumMod val="50000"/>
              </a:schemeClr>
            </a:solidFill>
          </a:endParaRPr>
        </a:p>
        <a:p>
          <a:endParaRPr lang="en-US" sz="1100" b="1"/>
        </a:p>
        <a:p>
          <a:pPr marL="0" marR="0" indent="0" defTabSz="914400" eaLnBrk="1" fontAlgn="auto" latinLnBrk="0" hangingPunct="1">
            <a:lnSpc>
              <a:spcPct val="100000"/>
            </a:lnSpc>
            <a:spcBef>
              <a:spcPts val="0"/>
            </a:spcBef>
            <a:spcAft>
              <a:spcPts val="0"/>
            </a:spcAft>
            <a:buClrTx/>
            <a:buSzTx/>
            <a:buFontTx/>
            <a:buNone/>
            <a:tabLst/>
            <a:defRPr/>
          </a:pPr>
          <a:r>
            <a:rPr lang="en-US" sz="1100" b="1"/>
            <a:t>Website:</a:t>
          </a:r>
          <a:r>
            <a:rPr lang="en-US" sz="1100" b="0"/>
            <a:t> </a:t>
          </a:r>
          <a:r>
            <a:rPr lang="en-US" sz="1100" b="0" i="0" baseline="0">
              <a:solidFill>
                <a:schemeClr val="dk1"/>
              </a:solidFill>
              <a:effectLst/>
              <a:latin typeface="+mn-lt"/>
              <a:ea typeface="+mn-ea"/>
              <a:cs typeface="+mn-cs"/>
            </a:rPr>
            <a:t>http://water.usgs.gov/watuse/data/2005/index.html</a:t>
          </a:r>
          <a:endParaRPr lang="en-US">
            <a:effectLst/>
          </a:endParaRPr>
        </a:p>
        <a:p>
          <a:endParaRPr lang="en-US" sz="1100" b="0"/>
        </a:p>
        <a:p>
          <a:r>
            <a:rPr lang="en-US" sz="1100" b="1"/>
            <a:t>Link:  </a:t>
          </a:r>
          <a:r>
            <a:rPr lang="en-US" sz="1100" b="0" i="1"/>
            <a:t>Click anywhere in this box to connect to source.</a:t>
          </a:r>
          <a:endParaRPr lang="en-US" sz="1100" b="1" i="1"/>
        </a:p>
        <a:p>
          <a:endParaRPr lang="en-US" sz="1100" b="0"/>
        </a:p>
        <a:p>
          <a:r>
            <a:rPr lang="en-US" sz="1100" b="1"/>
            <a:t>Description</a:t>
          </a:r>
          <a:r>
            <a:rPr lang="en-US" sz="1100" b="1" baseline="0"/>
            <a:t> of Source:</a:t>
          </a:r>
          <a:r>
            <a:rPr lang="en-US" sz="1100" b="0" baseline="0"/>
            <a:t>  This database depicts estimated water usage in the United States at the County level.  The database includes information on public supply, domestic water use, industrial water use, thermoelectric water use (total, once-through and recirculation), mining water use, livestock water use, irrigation water use, and total water use.</a:t>
          </a:r>
          <a:endParaRPr lang="en-US" sz="1100" b="1" baseline="0"/>
        </a:p>
      </xdr:txBody>
    </xdr:sp>
    <xdr:clientData/>
  </xdr:twoCellAnchor>
  <xdr:twoCellAnchor>
    <xdr:from>
      <xdr:col>12</xdr:col>
      <xdr:colOff>358140</xdr:colOff>
      <xdr:row>2</xdr:row>
      <xdr:rowOff>99060</xdr:rowOff>
    </xdr:from>
    <xdr:to>
      <xdr:col>23</xdr:col>
      <xdr:colOff>577215</xdr:colOff>
      <xdr:row>19</xdr:row>
      <xdr:rowOff>167640</xdr:rowOff>
    </xdr:to>
    <xdr:sp macro="" textlink="">
      <xdr:nvSpPr>
        <xdr:cNvPr id="6" name="TextBox 5">
          <a:hlinkClick xmlns:r="http://schemas.openxmlformats.org/officeDocument/2006/relationships" r:id="rId4"/>
        </xdr:cNvPr>
        <xdr:cNvSpPr txBox="1"/>
      </xdr:nvSpPr>
      <xdr:spPr>
        <a:xfrm>
          <a:off x="7673340" y="518160"/>
          <a:ext cx="6924675" cy="3177540"/>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square" rtlCol="0" anchor="t"/>
        <a:lstStyle/>
        <a:p>
          <a:r>
            <a:rPr lang="en-US" sz="1100" b="1"/>
            <a:t>Source:</a:t>
          </a:r>
          <a:r>
            <a:rPr lang="en-US" sz="1100" b="0"/>
            <a:t> US Army Corps of Engineers National Inventory of Dams, 2007 Version.  </a:t>
          </a:r>
          <a:r>
            <a:rPr lang="en-US" sz="1100" b="1" i="1">
              <a:solidFill>
                <a:schemeClr val="accent6">
                  <a:lumMod val="50000"/>
                </a:schemeClr>
              </a:solidFill>
            </a:rPr>
            <a:t>Labeled</a:t>
          </a:r>
          <a:r>
            <a:rPr lang="en-US" sz="1100" b="1" i="1" baseline="0">
              <a:solidFill>
                <a:schemeClr val="accent6">
                  <a:lumMod val="50000"/>
                </a:schemeClr>
              </a:solidFill>
            </a:rPr>
            <a:t> in the data as USACE Dam Database</a:t>
          </a:r>
        </a:p>
        <a:p>
          <a:endParaRPr lang="en-US" sz="1100" b="0">
            <a:solidFill>
              <a:schemeClr val="accent6">
                <a:lumMod val="50000"/>
              </a:schemeClr>
            </a:solidFill>
          </a:endParaRPr>
        </a:p>
        <a:p>
          <a:r>
            <a:rPr lang="en-US" sz="1100" b="1"/>
            <a:t>Website:</a:t>
          </a:r>
          <a:r>
            <a:rPr lang="en-US" sz="1100" b="0"/>
            <a:t> </a:t>
          </a:r>
          <a:r>
            <a:rPr lang="en-US" sz="1100" b="0" baseline="0">
              <a:solidFill>
                <a:schemeClr val="dk1"/>
              </a:solidFill>
              <a:effectLst/>
              <a:latin typeface="+mn-lt"/>
              <a:ea typeface="+mn-ea"/>
              <a:cs typeface="+mn-cs"/>
            </a:rPr>
            <a:t>http://geo.usace.army.mil/pgis/f?p=397:1:0</a:t>
          </a:r>
          <a:endParaRPr lang="en-US">
            <a:effectLst/>
          </a:endParaRPr>
        </a:p>
        <a:p>
          <a:endParaRPr lang="en-US" sz="1100" b="0"/>
        </a:p>
        <a:p>
          <a:r>
            <a:rPr lang="en-US" sz="1100" b="1"/>
            <a:t>Link:  </a:t>
          </a:r>
          <a:r>
            <a:rPr lang="en-US" sz="1100" b="0" i="1"/>
            <a:t>Click anywhere in this box to connect to source.</a:t>
          </a:r>
          <a:endParaRPr lang="en-US" sz="1100" b="1" i="1"/>
        </a:p>
        <a:p>
          <a:endParaRPr lang="en-US" sz="1100" b="0"/>
        </a:p>
        <a:p>
          <a:r>
            <a:rPr lang="en-US" sz="1100" b="1"/>
            <a:t>Description</a:t>
          </a:r>
          <a:r>
            <a:rPr lang="en-US" sz="1100" b="1" baseline="0"/>
            <a:t> of Source:</a:t>
          </a:r>
          <a:r>
            <a:rPr lang="en-US" sz="1100" b="0" baseline="0"/>
            <a:t>  The USACE (United States Army Corps of Engineers) National Dam Inventory is a listing of all known dams in the United States that fit 1 of 4 criteria:</a:t>
          </a:r>
        </a:p>
        <a:p>
          <a:endParaRPr lang="en-US" sz="1100" b="0" baseline="0"/>
        </a:p>
        <a:p>
          <a:r>
            <a:rPr lang="en-US" sz="1100" b="0" baseline="0"/>
            <a:t>1.  High Hazard Classification: Loss of one human life is likely if the dam fails</a:t>
          </a:r>
        </a:p>
        <a:p>
          <a:r>
            <a:rPr lang="en-US" sz="1100" b="0" baseline="0"/>
            <a:t>2.  Significant Hazard Classification: Possible loss of human life and likely significant property or environmental destruction</a:t>
          </a:r>
        </a:p>
        <a:p>
          <a:r>
            <a:rPr lang="en-US" sz="1100" b="0" baseline="0"/>
            <a:t>3.  Equal to or exceeds 25 feet in height and exceeds 15 acre-feet of storage.</a:t>
          </a:r>
        </a:p>
        <a:p>
          <a:r>
            <a:rPr lang="en-US" sz="1100" b="0" baseline="0"/>
            <a:t>4.  Equal to or exceeds 50 acre-feet of storage and exceeds 6 feet in height</a:t>
          </a:r>
        </a:p>
        <a:p>
          <a:endParaRPr lang="en-US" sz="1100" b="0" baseline="0"/>
        </a:p>
        <a:p>
          <a:r>
            <a:rPr lang="en-US" sz="1100" b="0" baseline="0"/>
            <a:t>The 2007 version of the database contains over 82,000 entries.</a:t>
          </a:r>
          <a:endParaRPr lang="en-US" sz="1100" b="1" baseline="0"/>
        </a:p>
      </xdr:txBody>
    </xdr:sp>
    <xdr:clientData/>
  </xdr:twoCellAnchor>
  <xdr:twoCellAnchor>
    <xdr:from>
      <xdr:col>12</xdr:col>
      <xdr:colOff>365760</xdr:colOff>
      <xdr:row>21</xdr:row>
      <xdr:rowOff>15240</xdr:rowOff>
    </xdr:from>
    <xdr:to>
      <xdr:col>23</xdr:col>
      <xdr:colOff>584835</xdr:colOff>
      <xdr:row>33</xdr:row>
      <xdr:rowOff>38100</xdr:rowOff>
    </xdr:to>
    <xdr:sp macro="" textlink="">
      <xdr:nvSpPr>
        <xdr:cNvPr id="7" name="TextBox 6">
          <a:hlinkClick xmlns:r="http://schemas.openxmlformats.org/officeDocument/2006/relationships" r:id="rId5"/>
        </xdr:cNvPr>
        <xdr:cNvSpPr txBox="1"/>
      </xdr:nvSpPr>
      <xdr:spPr>
        <a:xfrm>
          <a:off x="7680960" y="3909060"/>
          <a:ext cx="6924675" cy="2217420"/>
        </a:xfrm>
        <a:prstGeom prst="rect">
          <a:avLst/>
        </a:prstGeom>
        <a:ln/>
      </xdr:spPr>
      <xdr:style>
        <a:lnRef idx="1">
          <a:schemeClr val="accent5"/>
        </a:lnRef>
        <a:fillRef idx="2">
          <a:schemeClr val="accent5"/>
        </a:fillRef>
        <a:effectRef idx="1">
          <a:schemeClr val="accent5"/>
        </a:effectRef>
        <a:fontRef idx="minor">
          <a:schemeClr val="dk1"/>
        </a:fontRef>
      </xdr:style>
      <xdr:txBody>
        <a:bodyPr vertOverflow="clip" horzOverflow="clip" wrap="square" rtlCol="0" anchor="t"/>
        <a:lstStyle/>
        <a:p>
          <a:r>
            <a:rPr lang="en-US" sz="1100" b="1"/>
            <a:t>Source:</a:t>
          </a:r>
          <a:r>
            <a:rPr lang="en-US" sz="1100" b="0"/>
            <a:t> 2005 Interim State Population</a:t>
          </a:r>
          <a:r>
            <a:rPr lang="en-US" sz="1100" b="0" baseline="0"/>
            <a:t> Projections</a:t>
          </a:r>
          <a:r>
            <a:rPr lang="en-US" sz="1100" b="0"/>
            <a:t>  </a:t>
          </a:r>
          <a:r>
            <a:rPr lang="en-US" sz="1100" b="1" i="1">
              <a:solidFill>
                <a:schemeClr val="accent6">
                  <a:lumMod val="50000"/>
                </a:schemeClr>
              </a:solidFill>
            </a:rPr>
            <a:t>Labeled</a:t>
          </a:r>
          <a:r>
            <a:rPr lang="en-US" sz="1100" b="1" i="1" baseline="0">
              <a:solidFill>
                <a:schemeClr val="accent6">
                  <a:lumMod val="50000"/>
                </a:schemeClr>
              </a:solidFill>
            </a:rPr>
            <a:t> in the data as 2030 Population</a:t>
          </a:r>
        </a:p>
        <a:p>
          <a:endParaRPr lang="en-US" sz="1100" b="0">
            <a:solidFill>
              <a:schemeClr val="accent6">
                <a:lumMod val="50000"/>
              </a:schemeClr>
            </a:solidFill>
          </a:endParaRPr>
        </a:p>
        <a:p>
          <a:r>
            <a:rPr lang="en-US" sz="1100" b="1"/>
            <a:t>Website:</a:t>
          </a:r>
          <a:r>
            <a:rPr lang="en-US" sz="1100" b="0"/>
            <a:t> </a:t>
          </a:r>
          <a:r>
            <a:rPr lang="en-US" sz="1100" b="0" baseline="0">
              <a:solidFill>
                <a:schemeClr val="dk1"/>
              </a:solidFill>
              <a:effectLst/>
              <a:latin typeface="+mn-lt"/>
              <a:ea typeface="+mn-ea"/>
              <a:cs typeface="+mn-cs"/>
            </a:rPr>
            <a:t>http://www.census.gov/population/projections/data/state/projectionsagesex.html</a:t>
          </a:r>
          <a:endParaRPr lang="en-US">
            <a:effectLst/>
          </a:endParaRPr>
        </a:p>
        <a:p>
          <a:endParaRPr lang="en-US" sz="1100" b="0"/>
        </a:p>
        <a:p>
          <a:r>
            <a:rPr lang="en-US" sz="1100" b="1"/>
            <a:t>Link:  </a:t>
          </a:r>
          <a:r>
            <a:rPr lang="en-US" sz="1100" b="0" i="1"/>
            <a:t>Click anywhere in this box to connect to source.</a:t>
          </a:r>
          <a:endParaRPr lang="en-US" sz="1100" b="1" i="1"/>
        </a:p>
        <a:p>
          <a:endParaRPr lang="en-US" sz="1100" b="0"/>
        </a:p>
        <a:p>
          <a:r>
            <a:rPr lang="en-US" sz="1100" b="1"/>
            <a:t>Description</a:t>
          </a:r>
          <a:r>
            <a:rPr lang="en-US" sz="1100" b="1" baseline="0"/>
            <a:t> of Source:</a:t>
          </a:r>
          <a:r>
            <a:rPr lang="en-US" sz="1100" b="0" baseline="0"/>
            <a:t>  From the website: "The state population projections associated with this release were produced by the Population Division as an interim product consistent with the </a:t>
          </a:r>
          <a:r>
            <a:rPr lang="en-US" sz="1100" b="0" u="sng" baseline="0"/>
            <a:t>2004 Interim National Population Projections</a:t>
          </a:r>
          <a:r>
            <a:rPr lang="en-US" sz="1100" b="0" u="none" baseline="0"/>
            <a:t> released in March 2004.  The projections were produced for each of the 50 states and the district of Columbia by age and sex for the years 2001 to 2030, based on Census 2000 results, and the general assumption that recent state-specific trends in fertility, mortality, domestic migrations, and internation migration will continue."</a:t>
          </a:r>
          <a:endParaRPr lang="en-US" sz="1100" b="1" baseline="0"/>
        </a:p>
      </xdr:txBody>
    </xdr:sp>
    <xdr:clientData/>
  </xdr:twoCellAnchor>
  <xdr:twoCellAnchor>
    <xdr:from>
      <xdr:col>12</xdr:col>
      <xdr:colOff>365760</xdr:colOff>
      <xdr:row>34</xdr:row>
      <xdr:rowOff>99060</xdr:rowOff>
    </xdr:from>
    <xdr:to>
      <xdr:col>23</xdr:col>
      <xdr:colOff>584835</xdr:colOff>
      <xdr:row>49</xdr:row>
      <xdr:rowOff>129540</xdr:rowOff>
    </xdr:to>
    <xdr:sp macro="" textlink="">
      <xdr:nvSpPr>
        <xdr:cNvPr id="8" name="TextBox 7">
          <a:hlinkClick xmlns:r="http://schemas.openxmlformats.org/officeDocument/2006/relationships" r:id="rId6"/>
        </xdr:cNvPr>
        <xdr:cNvSpPr txBox="1"/>
      </xdr:nvSpPr>
      <xdr:spPr>
        <a:xfrm>
          <a:off x="7680960" y="6370320"/>
          <a:ext cx="6924675" cy="2773680"/>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t"/>
        <a:lstStyle/>
        <a:p>
          <a:r>
            <a:rPr lang="en-US" sz="1100" b="1"/>
            <a:t>Source:</a:t>
          </a:r>
          <a:r>
            <a:rPr lang="en-US" sz="1100" b="0"/>
            <a:t> </a:t>
          </a:r>
          <a:r>
            <a:rPr lang="en-US" sz="1100" b="0" baseline="0">
              <a:solidFill>
                <a:schemeClr val="dk1"/>
              </a:solidFill>
              <a:effectLst/>
              <a:latin typeface="+mn-lt"/>
              <a:ea typeface="+mn-ea"/>
              <a:cs typeface="+mn-cs"/>
            </a:rPr>
            <a:t>Reilly, T.E., Dennehy, K.F., Alley, W.M., and Cunningham, W.L., 2008, Ground-Water Availability in the United States:  U.S.  Geological Survey Circular 1323, 70 p  </a:t>
          </a:r>
          <a:r>
            <a:rPr lang="en-US" sz="1100" b="1" i="1">
              <a:solidFill>
                <a:schemeClr val="accent6">
                  <a:lumMod val="50000"/>
                </a:schemeClr>
              </a:solidFill>
            </a:rPr>
            <a:t>Labeled</a:t>
          </a:r>
          <a:r>
            <a:rPr lang="en-US" sz="1100" b="1" i="1" baseline="0">
              <a:solidFill>
                <a:schemeClr val="accent6">
                  <a:lumMod val="50000"/>
                </a:schemeClr>
              </a:solidFill>
            </a:rPr>
            <a:t> in the data as USGS Groundwater</a:t>
          </a:r>
        </a:p>
        <a:p>
          <a:endParaRPr lang="en-US" sz="1100" b="0"/>
        </a:p>
        <a:p>
          <a:r>
            <a:rPr lang="en-US" sz="1100" b="1"/>
            <a:t>Link:  </a:t>
          </a:r>
          <a:r>
            <a:rPr lang="en-US" sz="1100" b="0" i="1"/>
            <a:t>Click anywhere in this box to connect to source.</a:t>
          </a:r>
          <a:endParaRPr lang="en-US" sz="1100" b="1" i="1"/>
        </a:p>
        <a:p>
          <a:endParaRPr lang="en-US" sz="1100" b="0"/>
        </a:p>
        <a:p>
          <a:r>
            <a:rPr lang="en-US" sz="1100" b="1"/>
            <a:t>Description</a:t>
          </a:r>
          <a:r>
            <a:rPr lang="en-US" sz="1100" b="1" baseline="0"/>
            <a:t> of Source:</a:t>
          </a:r>
          <a:r>
            <a:rPr lang="en-US" sz="1100" b="0" baseline="0"/>
            <a:t>  From the forward: "Ground water is among the Nation's most important natural resources.  It provides half our drinking water and is essential to the vitality of agriculture and industry, as well as to the health of rivers, wetlands, and estuaries throughout the country.  Large-scale development of ground-water resources with accompanying declines in ground-water levels and other effects of pumping has led to concerns about the future availability of ground water to meet domestic, agricultural, industrial, and environmental needs.  The challenges in determining ground-water availability are many. This report examines what is known about the Nation's ground-water availability and outlines a program of study by the U.S. Geological Survey Ground-Water Resources Program to improve our understanding of ground-water availability in major aquifers across the water resources, while providing the building blocks for a national assessment.  The report is written for a wide audience interested or involved in the management, protection, and sustainable use of the Nation's water resources."</a:t>
          </a:r>
          <a:endParaRPr lang="en-US" sz="1100" b="1" baseline="0"/>
        </a:p>
      </xdr:txBody>
    </xdr:sp>
    <xdr:clientData/>
  </xdr:twoCellAnchor>
  <xdr:twoCellAnchor>
    <xdr:from>
      <xdr:col>24</xdr:col>
      <xdr:colOff>236220</xdr:colOff>
      <xdr:row>2</xdr:row>
      <xdr:rowOff>106680</xdr:rowOff>
    </xdr:from>
    <xdr:to>
      <xdr:col>35</xdr:col>
      <xdr:colOff>455295</xdr:colOff>
      <xdr:row>14</xdr:row>
      <xdr:rowOff>129540</xdr:rowOff>
    </xdr:to>
    <xdr:sp macro="" textlink="">
      <xdr:nvSpPr>
        <xdr:cNvPr id="9" name="TextBox 8">
          <a:hlinkClick xmlns:r="http://schemas.openxmlformats.org/officeDocument/2006/relationships" r:id="rId7"/>
        </xdr:cNvPr>
        <xdr:cNvSpPr txBox="1"/>
      </xdr:nvSpPr>
      <xdr:spPr>
        <a:xfrm>
          <a:off x="14866620" y="525780"/>
          <a:ext cx="6924675" cy="2217420"/>
        </a:xfrm>
        <a:prstGeom prst="rect">
          <a:avLst/>
        </a:prstGeom>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t"/>
        <a:lstStyle/>
        <a:p>
          <a:r>
            <a:rPr lang="en-US" sz="1100" b="1"/>
            <a:t>Source:</a:t>
          </a:r>
          <a:r>
            <a:rPr lang="en-US" sz="1100" b="0"/>
            <a:t> Union of Concerned</a:t>
          </a:r>
          <a:r>
            <a:rPr lang="en-US" sz="1100" b="0" baseline="0"/>
            <a:t> Scientists. 2011.  UCS EW3 Energy-Water Database V.1.2.  </a:t>
          </a:r>
          <a:r>
            <a:rPr lang="en-US" sz="1100" b="1" i="1">
              <a:solidFill>
                <a:schemeClr val="accent6">
                  <a:lumMod val="50000"/>
                </a:schemeClr>
              </a:solidFill>
            </a:rPr>
            <a:t>Labeled</a:t>
          </a:r>
          <a:r>
            <a:rPr lang="en-US" sz="1100" b="1" i="1" baseline="0">
              <a:solidFill>
                <a:schemeClr val="accent6">
                  <a:lumMod val="50000"/>
                </a:schemeClr>
              </a:solidFill>
            </a:rPr>
            <a:t> in the data as PowerPlant Data</a:t>
          </a:r>
        </a:p>
        <a:p>
          <a:endParaRPr lang="en-US" sz="1100" b="0">
            <a:solidFill>
              <a:schemeClr val="accent6">
                <a:lumMod val="50000"/>
              </a:schemeClr>
            </a:solidFill>
          </a:endParaRPr>
        </a:p>
        <a:p>
          <a:r>
            <a:rPr lang="en-US" sz="1100" b="1"/>
            <a:t>Website:</a:t>
          </a:r>
          <a:r>
            <a:rPr lang="en-US" sz="1100" b="0"/>
            <a:t> </a:t>
          </a:r>
          <a:r>
            <a:rPr lang="en-US" sz="1100" b="0" baseline="0">
              <a:solidFill>
                <a:schemeClr val="dk1"/>
              </a:solidFill>
              <a:effectLst/>
              <a:latin typeface="+mn-lt"/>
              <a:ea typeface="+mn-ea"/>
              <a:cs typeface="+mn-cs"/>
            </a:rPr>
            <a:t>www.ucsusa.org/ew3database  </a:t>
          </a:r>
          <a:endParaRPr lang="en-US">
            <a:effectLst/>
          </a:endParaRPr>
        </a:p>
        <a:p>
          <a:endParaRPr lang="en-US" sz="1100" b="0"/>
        </a:p>
        <a:p>
          <a:r>
            <a:rPr lang="en-US" sz="1100" b="1"/>
            <a:t>Link:  </a:t>
          </a:r>
          <a:r>
            <a:rPr lang="en-US" sz="1100" b="0" i="1"/>
            <a:t>Click anywhere in this box to connect to source.</a:t>
          </a:r>
          <a:endParaRPr lang="en-US" sz="1100" b="1" i="1"/>
        </a:p>
        <a:p>
          <a:endParaRPr lang="en-US" sz="1100" b="0"/>
        </a:p>
        <a:p>
          <a:r>
            <a:rPr lang="en-US" sz="1100" b="1"/>
            <a:t>Description</a:t>
          </a:r>
          <a:r>
            <a:rPr lang="en-US" sz="1100" b="1" baseline="0"/>
            <a:t> of Source:</a:t>
          </a:r>
          <a:r>
            <a:rPr lang="en-US" sz="1100" b="0" baseline="0"/>
            <a:t>  The purpose of this report is to calculate the amount and location of water use by power plants based upon the cooling and fuel types, compare findings with already compiled figures published by the US governments, estimate the stress that these power plants place on water supplies, and list steps that can be made to lessen the impacts on water systems.</a:t>
          </a:r>
          <a:endParaRPr lang="en-US" sz="1100" b="1" baseline="0"/>
        </a:p>
      </xdr:txBody>
    </xdr:sp>
    <xdr:clientData/>
  </xdr:twoCellAnchor>
  <xdr:twoCellAnchor>
    <xdr:from>
      <xdr:col>24</xdr:col>
      <xdr:colOff>251460</xdr:colOff>
      <xdr:row>15</xdr:row>
      <xdr:rowOff>152400</xdr:rowOff>
    </xdr:from>
    <xdr:to>
      <xdr:col>35</xdr:col>
      <xdr:colOff>470535</xdr:colOff>
      <xdr:row>25</xdr:row>
      <xdr:rowOff>83820</xdr:rowOff>
    </xdr:to>
    <xdr:sp macro="" textlink="">
      <xdr:nvSpPr>
        <xdr:cNvPr id="10" name="TextBox 9">
          <a:hlinkClick xmlns:r="http://schemas.openxmlformats.org/officeDocument/2006/relationships" r:id="rId8"/>
        </xdr:cNvPr>
        <xdr:cNvSpPr txBox="1"/>
      </xdr:nvSpPr>
      <xdr:spPr>
        <a:xfrm>
          <a:off x="14881860" y="2948940"/>
          <a:ext cx="6924675" cy="1760220"/>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r>
            <a:rPr lang="en-US" sz="1100" b="1"/>
            <a:t>Source:</a:t>
          </a:r>
          <a:r>
            <a:rPr lang="en-US" sz="1100" b="0"/>
            <a:t> US Fish</a:t>
          </a:r>
          <a:r>
            <a:rPr lang="en-US" sz="1100" b="0" baseline="0"/>
            <a:t> &amp; Wildlife Species Reports, Environmental Conservation Online System  </a:t>
          </a:r>
          <a:r>
            <a:rPr lang="en-US" sz="1100" b="1" i="1">
              <a:solidFill>
                <a:schemeClr val="accent6">
                  <a:lumMod val="50000"/>
                </a:schemeClr>
              </a:solidFill>
            </a:rPr>
            <a:t>Labeled</a:t>
          </a:r>
          <a:r>
            <a:rPr lang="en-US" sz="1100" b="1" i="1" baseline="0">
              <a:solidFill>
                <a:schemeClr val="accent6">
                  <a:lumMod val="50000"/>
                </a:schemeClr>
              </a:solidFill>
            </a:rPr>
            <a:t> in the data as Species</a:t>
          </a:r>
        </a:p>
        <a:p>
          <a:endParaRPr lang="en-US" sz="1100" b="0">
            <a:solidFill>
              <a:schemeClr val="accent6">
                <a:lumMod val="50000"/>
              </a:schemeClr>
            </a:solidFill>
          </a:endParaRPr>
        </a:p>
        <a:p>
          <a:r>
            <a:rPr lang="en-US" sz="1100" b="1"/>
            <a:t>Website:</a:t>
          </a:r>
          <a:r>
            <a:rPr lang="en-US" sz="1100" b="0"/>
            <a:t> </a:t>
          </a:r>
          <a:r>
            <a:rPr lang="en-US" sz="1100" b="0" baseline="0">
              <a:solidFill>
                <a:schemeClr val="dk1"/>
              </a:solidFill>
              <a:effectLst/>
              <a:latin typeface="+mn-lt"/>
              <a:ea typeface="+mn-ea"/>
              <a:cs typeface="+mn-cs"/>
            </a:rPr>
            <a:t>http://www.fws.gov/endangered/  </a:t>
          </a:r>
          <a:endParaRPr lang="en-US">
            <a:effectLst/>
          </a:endParaRPr>
        </a:p>
        <a:p>
          <a:endParaRPr lang="en-US" sz="1100" b="0"/>
        </a:p>
        <a:p>
          <a:r>
            <a:rPr lang="en-US" sz="1100" b="1"/>
            <a:t>Link:  </a:t>
          </a:r>
          <a:r>
            <a:rPr lang="en-US" sz="1100" b="0" i="1"/>
            <a:t>Click anywhere in this box to connect to source.</a:t>
          </a:r>
          <a:endParaRPr lang="en-US" sz="1100" b="1" i="1"/>
        </a:p>
        <a:p>
          <a:endParaRPr lang="en-US" sz="1100" b="0"/>
        </a:p>
        <a:p>
          <a:r>
            <a:rPr lang="en-US" sz="1100" b="1"/>
            <a:t>Description</a:t>
          </a:r>
          <a:r>
            <a:rPr lang="en-US" sz="1100" b="1" baseline="0"/>
            <a:t> of Source:</a:t>
          </a:r>
          <a:r>
            <a:rPr lang="en-US" sz="1100" b="0" baseline="0"/>
            <a:t>  This website allows the user to obtain information on endangered and threatened species by state and by county. The number of endangered and threatened species was downloaded by county.</a:t>
          </a:r>
          <a:endParaRPr lang="en-US" sz="1100" b="1" baseline="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312420</xdr:colOff>
      <xdr:row>2</xdr:row>
      <xdr:rowOff>45720</xdr:rowOff>
    </xdr:from>
    <xdr:to>
      <xdr:col>12</xdr:col>
      <xdr:colOff>190500</xdr:colOff>
      <xdr:row>14</xdr:row>
      <xdr:rowOff>129540</xdr:rowOff>
    </xdr:to>
    <xdr:sp macro="" textlink="">
      <xdr:nvSpPr>
        <xdr:cNvPr id="2" name="TextBox 1">
          <a:hlinkClick xmlns:r="http://schemas.openxmlformats.org/officeDocument/2006/relationships" r:id="rId1"/>
        </xdr:cNvPr>
        <xdr:cNvSpPr txBox="1"/>
      </xdr:nvSpPr>
      <xdr:spPr>
        <a:xfrm>
          <a:off x="312420" y="464820"/>
          <a:ext cx="7193280" cy="2278380"/>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r>
            <a:rPr lang="en-US" sz="1100" b="1"/>
            <a:t>Source:</a:t>
          </a:r>
          <a:r>
            <a:rPr lang="en-US" sz="1100" b="0"/>
            <a:t> National Elevation Dataset (NED), U.S. Geological</a:t>
          </a:r>
          <a:r>
            <a:rPr lang="en-US" sz="1100" b="0" baseline="0"/>
            <a:t> Survey, Geospatial  Data Presentation Form: raster digital data  </a:t>
          </a:r>
          <a:r>
            <a:rPr lang="en-US" sz="1100" b="1" i="1" baseline="0">
              <a:solidFill>
                <a:schemeClr val="accent6">
                  <a:lumMod val="50000"/>
                </a:schemeClr>
              </a:solidFill>
            </a:rPr>
            <a:t>Labeled in data as USGS Elevation</a:t>
          </a:r>
          <a:endParaRPr lang="en-US" sz="1100" b="0" baseline="0"/>
        </a:p>
        <a:p>
          <a:r>
            <a:rPr lang="en-US" sz="1100" b="1" baseline="0"/>
            <a:t>Website:</a:t>
          </a:r>
          <a:r>
            <a:rPr lang="en-US" sz="1100" b="0" baseline="0"/>
            <a:t> http://cumulus.cr.usgs.gov/webappcontent/neddownloadtool/NEDDownloadToolDMS.html</a:t>
          </a:r>
        </a:p>
        <a:p>
          <a:r>
            <a:rPr lang="en-US" sz="1100" b="1" baseline="0"/>
            <a:t>Link:</a:t>
          </a:r>
          <a:r>
            <a:rPr lang="en-US" sz="1100" b="0" baseline="0"/>
            <a:t> </a:t>
          </a:r>
          <a:r>
            <a:rPr lang="en-US" sz="1100" b="0" i="1" baseline="0"/>
            <a:t>Click anywhere in this box to connect to source.</a:t>
          </a:r>
          <a:endParaRPr lang="en-US" sz="1100" b="0" i="0" baseline="0"/>
        </a:p>
        <a:p>
          <a:endParaRPr lang="en-US" sz="1100" b="0" i="0" baseline="0"/>
        </a:p>
        <a:p>
          <a:r>
            <a:rPr lang="en-US" sz="1100" b="1" i="0" baseline="0"/>
            <a:t>Description of Source: </a:t>
          </a:r>
          <a:r>
            <a:rPr lang="en-US" sz="1100" b="0" i="0" baseline="0"/>
            <a:t>From metadata "The National Elevation Dataset (NED) is the primary elevation data product produced and distributed by the USGS.  The NED provides the best available public domain raster elevation data of the conterminous United States, Alaska,  Hawaii and territorial islands in a seamless format.  The NED is derived from diverse source data, processed to a common coordinate system of unit of verticle measure.  All NED data are distributed in geographic coordinates in units of decimal degrees, and in comformance with the North American Datum of 1983 (NAD 83).  All elevation values are provided in units of meters, and are referenced to the North American Verticle Datum of 1988 (MAVD 88) over the conterminous United States."</a:t>
          </a:r>
          <a:endParaRPr lang="en-US" sz="1100" b="1"/>
        </a:p>
      </xdr:txBody>
    </xdr:sp>
    <xdr:clientData/>
  </xdr:twoCellAnchor>
  <xdr:twoCellAnchor>
    <xdr:from>
      <xdr:col>0</xdr:col>
      <xdr:colOff>312420</xdr:colOff>
      <xdr:row>16</xdr:row>
      <xdr:rowOff>0</xdr:rowOff>
    </xdr:from>
    <xdr:to>
      <xdr:col>12</xdr:col>
      <xdr:colOff>193548</xdr:colOff>
      <xdr:row>24</xdr:row>
      <xdr:rowOff>11431</xdr:rowOff>
    </xdr:to>
    <xdr:sp macro="" textlink="">
      <xdr:nvSpPr>
        <xdr:cNvPr id="3" name="TextBox 2">
          <a:hlinkClick xmlns:r="http://schemas.openxmlformats.org/officeDocument/2006/relationships" r:id="rId2"/>
        </xdr:cNvPr>
        <xdr:cNvSpPr txBox="1"/>
      </xdr:nvSpPr>
      <xdr:spPr>
        <a:xfrm>
          <a:off x="312420" y="2979420"/>
          <a:ext cx="7196328" cy="1474471"/>
        </a:xfrm>
        <a:prstGeom prst="rect">
          <a:avLst/>
        </a:prstGeom>
        <a:gradFill flip="none" rotWithShape="1">
          <a:gsLst>
            <a:gs pos="0">
              <a:srgbClr val="FFFFDD">
                <a:shade val="30000"/>
                <a:satMod val="115000"/>
              </a:srgbClr>
            </a:gs>
            <a:gs pos="0">
              <a:srgbClr val="FFFF00"/>
            </a:gs>
            <a:gs pos="100000">
              <a:srgbClr val="FFFFDD">
                <a:shade val="100000"/>
                <a:satMod val="115000"/>
              </a:srgbClr>
            </a:gs>
          </a:gsLst>
          <a:lin ang="162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b="1"/>
            <a:t>Source:</a:t>
          </a:r>
          <a:r>
            <a:rPr lang="en-US" sz="1100" b="0"/>
            <a:t> Watershed</a:t>
          </a:r>
          <a:r>
            <a:rPr lang="en-US" sz="1100" b="0" baseline="0"/>
            <a:t> Boundary Dataset (WBD), Natural Resources and Conservation Service.  </a:t>
          </a:r>
          <a:r>
            <a:rPr lang="en-US" sz="1100" b="1" i="1" baseline="0">
              <a:solidFill>
                <a:schemeClr val="accent6">
                  <a:lumMod val="50000"/>
                </a:schemeClr>
              </a:solidFill>
              <a:effectLst/>
              <a:latin typeface="+mn-lt"/>
              <a:ea typeface="+mn-ea"/>
              <a:cs typeface="+mn-cs"/>
            </a:rPr>
            <a:t>Labeled in data as NRCS HUC 8</a:t>
          </a:r>
          <a:endParaRPr lang="en-US" sz="1100" b="0" baseline="0"/>
        </a:p>
        <a:p>
          <a:r>
            <a:rPr lang="en-US" sz="1100" b="1" baseline="0"/>
            <a:t>Website:</a:t>
          </a:r>
          <a:r>
            <a:rPr lang="en-US" sz="1100" b="0" baseline="0"/>
            <a:t> ftp://ftp.ftw.nrcs.usda.gov/wbd</a:t>
          </a:r>
        </a:p>
        <a:p>
          <a:r>
            <a:rPr lang="en-US" sz="1100" b="1" baseline="0"/>
            <a:t>Link:</a:t>
          </a:r>
          <a:r>
            <a:rPr lang="en-US" sz="1100" b="0" baseline="0"/>
            <a:t> </a:t>
          </a:r>
          <a:r>
            <a:rPr lang="en-US" sz="1100" b="0" i="1" baseline="0"/>
            <a:t>Click anywhere in this box to connect to source.</a:t>
          </a:r>
          <a:endParaRPr lang="en-US" sz="1100" b="1" baseline="0"/>
        </a:p>
        <a:p>
          <a:endParaRPr lang="en-US" sz="1100" b="0" baseline="0"/>
        </a:p>
        <a:p>
          <a:r>
            <a:rPr lang="en-US" sz="1100" b="1" baseline="0"/>
            <a:t>Description of Source:</a:t>
          </a:r>
          <a:r>
            <a:rPr lang="en-US" sz="1100" b="0" baseline="0"/>
            <a:t> This dataset is a complete digital hydrologic unit boundary layer to the Subbasin (8-digit) 4th level for the entire United States.  This dataset consists of geo-referenced digital data and associated attributes and provide a uniquely identified and uniform method of subdividing large drainage areas.</a:t>
          </a:r>
          <a:endParaRPr lang="en-US" sz="1100" b="1"/>
        </a:p>
      </xdr:txBody>
    </xdr:sp>
    <xdr:clientData/>
  </xdr:twoCellAnchor>
  <xdr:twoCellAnchor>
    <xdr:from>
      <xdr:col>0</xdr:col>
      <xdr:colOff>297180</xdr:colOff>
      <xdr:row>25</xdr:row>
      <xdr:rowOff>68580</xdr:rowOff>
    </xdr:from>
    <xdr:to>
      <xdr:col>12</xdr:col>
      <xdr:colOff>178308</xdr:colOff>
      <xdr:row>35</xdr:row>
      <xdr:rowOff>106680</xdr:rowOff>
    </xdr:to>
    <xdr:sp macro="" textlink="">
      <xdr:nvSpPr>
        <xdr:cNvPr id="4" name="TextBox 3">
          <a:hlinkClick xmlns:r="http://schemas.openxmlformats.org/officeDocument/2006/relationships" r:id="rId3"/>
        </xdr:cNvPr>
        <xdr:cNvSpPr txBox="1"/>
      </xdr:nvSpPr>
      <xdr:spPr>
        <a:xfrm>
          <a:off x="297180" y="4693920"/>
          <a:ext cx="7196328" cy="1866900"/>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square" rtlCol="0" anchor="t"/>
        <a:lstStyle/>
        <a:p>
          <a:r>
            <a:rPr lang="en-US" sz="1100" b="1"/>
            <a:t>Source:</a:t>
          </a:r>
          <a:r>
            <a:rPr lang="en-US" sz="1100" b="1" baseline="0"/>
            <a:t> </a:t>
          </a:r>
          <a:r>
            <a:rPr lang="en-US" sz="1100" b="0"/>
            <a:t>USGS</a:t>
          </a:r>
          <a:r>
            <a:rPr lang="en-US" sz="1100"/>
            <a:t> website for Estimated Mean Annual Natural Ground-Water</a:t>
          </a:r>
          <a:r>
            <a:rPr lang="en-US" sz="1100" baseline="0"/>
            <a:t> Recharge in the Conterminous United States  </a:t>
          </a:r>
          <a:r>
            <a:rPr lang="en-US" sz="1100" b="1" i="1" baseline="0">
              <a:solidFill>
                <a:schemeClr val="accent6">
                  <a:lumMod val="50000"/>
                </a:schemeClr>
              </a:solidFill>
            </a:rPr>
            <a:t>Labeled in data as USGS Recharge</a:t>
          </a:r>
          <a:endParaRPr lang="en-US" sz="1100" baseline="0"/>
        </a:p>
        <a:p>
          <a:endParaRPr lang="en-US" sz="1100" baseline="0"/>
        </a:p>
        <a:p>
          <a:r>
            <a:rPr lang="en-US" sz="1100" b="1" baseline="0"/>
            <a:t>Website:</a:t>
          </a:r>
          <a:r>
            <a:rPr lang="en-US" sz="1100" b="0" baseline="0"/>
            <a:t> http://water.usgs.gov/lookup/getspatial?rech48grd</a:t>
          </a:r>
        </a:p>
        <a:p>
          <a:r>
            <a:rPr lang="en-US" sz="1100" b="1"/>
            <a:t>Link:</a:t>
          </a:r>
          <a:r>
            <a:rPr lang="en-US" sz="1100" b="1" baseline="0"/>
            <a:t> </a:t>
          </a:r>
          <a:r>
            <a:rPr lang="en-US" sz="1100" b="0" i="1" baseline="0"/>
            <a:t>Click anywhere in this box to connect to source.</a:t>
          </a:r>
          <a:endParaRPr lang="en-US" sz="1100" b="0" i="0" baseline="0"/>
        </a:p>
        <a:p>
          <a:endParaRPr lang="en-US" sz="1100" b="0" i="0" baseline="0"/>
        </a:p>
        <a:p>
          <a:r>
            <a:rPr lang="en-US" sz="1100" b="1" i="0" baseline="0"/>
            <a:t>Description of Source:</a:t>
          </a:r>
          <a:r>
            <a:rPr lang="en-US" sz="1100" b="0" i="0" baseline="0"/>
            <a:t> From metadata "This 1-kilometer resolution raster (grid) dataset is an index of mean annual natural ground-water recharge.  The dataset was created by multiplying a grid of base-flow index (BFI) values by a grid of mean annual runoff values derived from a 1951-80 mean annual runoff contour map.  Mean annual runoff is long-term average streamflow expressed on a per-unit-area basis."</a:t>
          </a:r>
          <a:endParaRPr lang="en-US" sz="1100" b="1"/>
        </a:p>
      </xdr:txBody>
    </xdr:sp>
    <xdr:clientData/>
  </xdr:twoCellAnchor>
  <xdr:twoCellAnchor>
    <xdr:from>
      <xdr:col>0</xdr:col>
      <xdr:colOff>304800</xdr:colOff>
      <xdr:row>36</xdr:row>
      <xdr:rowOff>137160</xdr:rowOff>
    </xdr:from>
    <xdr:to>
      <xdr:col>12</xdr:col>
      <xdr:colOff>185928</xdr:colOff>
      <xdr:row>49</xdr:row>
      <xdr:rowOff>7620</xdr:rowOff>
    </xdr:to>
    <xdr:sp macro="" textlink="">
      <xdr:nvSpPr>
        <xdr:cNvPr id="5" name="TextBox 4">
          <a:hlinkClick xmlns:r="http://schemas.openxmlformats.org/officeDocument/2006/relationships" r:id="rId4"/>
        </xdr:cNvPr>
        <xdr:cNvSpPr txBox="1"/>
      </xdr:nvSpPr>
      <xdr:spPr>
        <a:xfrm>
          <a:off x="304800" y="6774180"/>
          <a:ext cx="7196328" cy="2247900"/>
        </a:xfrm>
        <a:prstGeom prst="rect">
          <a:avLst/>
        </a:prstGeom>
        <a:ln/>
      </xdr:spPr>
      <xdr:style>
        <a:lnRef idx="1">
          <a:schemeClr val="accent5"/>
        </a:lnRef>
        <a:fillRef idx="2">
          <a:schemeClr val="accent5"/>
        </a:fillRef>
        <a:effectRef idx="1">
          <a:schemeClr val="accent5"/>
        </a:effectRef>
        <a:fontRef idx="minor">
          <a:schemeClr val="dk1"/>
        </a:fontRef>
      </xdr:style>
      <xdr:txBody>
        <a:bodyPr vertOverflow="clip" horzOverflow="clip" wrap="square" rtlCol="0" anchor="t"/>
        <a:lstStyle/>
        <a:p>
          <a:r>
            <a:rPr lang="en-US" sz="1100" b="1"/>
            <a:t>Source:</a:t>
          </a:r>
          <a:r>
            <a:rPr lang="en-US" sz="1100" b="1" baseline="0"/>
            <a:t> </a:t>
          </a:r>
          <a:r>
            <a:rPr lang="en-US" sz="1100" b="0"/>
            <a:t>2010 Census</a:t>
          </a:r>
          <a:r>
            <a:rPr lang="en-US" sz="1100" b="0" baseline="0"/>
            <a:t> Blocks, U.S. Department of Commerce, U.S. Census Bureau, Geography Division  </a:t>
          </a:r>
          <a:r>
            <a:rPr lang="en-US" sz="1100" b="1" i="1" baseline="0">
              <a:solidFill>
                <a:schemeClr val="accent6">
                  <a:lumMod val="50000"/>
                </a:schemeClr>
              </a:solidFill>
            </a:rPr>
            <a:t>Labeled in data as USCB 2010 Population</a:t>
          </a:r>
          <a:endParaRPr lang="en-US" sz="1100" baseline="0"/>
        </a:p>
        <a:p>
          <a:endParaRPr lang="en-US" sz="1100" baseline="0"/>
        </a:p>
        <a:p>
          <a:pPr eaLnBrk="1" fontAlgn="auto" latinLnBrk="0" hangingPunct="1"/>
          <a:r>
            <a:rPr lang="en-US" sz="1100" b="1" baseline="0"/>
            <a:t>Website:</a:t>
          </a:r>
          <a:r>
            <a:rPr lang="en-US" sz="1100" b="0" baseline="0"/>
            <a:t> </a:t>
          </a:r>
          <a:r>
            <a:rPr lang="en-US" sz="1100" b="0" baseline="0">
              <a:solidFill>
                <a:schemeClr val="dk1"/>
              </a:solidFill>
              <a:effectLst/>
              <a:latin typeface="+mn-lt"/>
              <a:ea typeface="+mn-ea"/>
              <a:cs typeface="+mn-cs"/>
            </a:rPr>
            <a:t>http://www.census.gov/geo/www/tiger/tgrshp2010/pophu.html</a:t>
          </a:r>
          <a:endParaRPr lang="en-US">
            <a:effectLst/>
          </a:endParaRPr>
        </a:p>
        <a:p>
          <a:endParaRPr lang="en-US" sz="1100" b="0" baseline="0"/>
        </a:p>
        <a:p>
          <a:r>
            <a:rPr lang="en-US" sz="1100" b="1"/>
            <a:t>Link:</a:t>
          </a:r>
          <a:r>
            <a:rPr lang="en-US" sz="1100" b="1" baseline="0"/>
            <a:t> </a:t>
          </a:r>
          <a:r>
            <a:rPr lang="en-US" sz="1100" b="0" i="1" baseline="0"/>
            <a:t>Click anywhere in this box to connect to source.</a:t>
          </a:r>
          <a:endParaRPr lang="en-US" sz="1100" b="0" i="0" baseline="0"/>
        </a:p>
        <a:p>
          <a:endParaRPr lang="en-US" sz="1100" b="0" i="0" baseline="0"/>
        </a:p>
        <a:p>
          <a:r>
            <a:rPr lang="en-US" sz="1100" b="1" i="0" baseline="0"/>
            <a:t>Description of Source:</a:t>
          </a:r>
          <a:r>
            <a:rPr lang="en-US" sz="1100" b="0" i="0" baseline="0"/>
            <a:t> From metadata "The purpose of this file is to provide the geography for the 2010 Census Blocks along with their 2010 housing unit county and population.  Census Blocks are statistical areas bounded on all sides by visible features, such as streets, roads, streams, and railroad tracks, and/or by nonvisible data from the decennial census."  The shapefiles were downloaded by states and added to an ArcMap document.  The polygons were then converted to opints using the centroid to represent the centers of the various census blocks.</a:t>
          </a:r>
          <a:endParaRPr lang="en-US" sz="1100" b="1"/>
        </a:p>
      </xdr:txBody>
    </xdr:sp>
    <xdr:clientData/>
  </xdr:twoCellAnchor>
  <xdr:twoCellAnchor>
    <xdr:from>
      <xdr:col>0</xdr:col>
      <xdr:colOff>308066</xdr:colOff>
      <xdr:row>50</xdr:row>
      <xdr:rowOff>72934</xdr:rowOff>
    </xdr:from>
    <xdr:to>
      <xdr:col>12</xdr:col>
      <xdr:colOff>186146</xdr:colOff>
      <xdr:row>63</xdr:row>
      <xdr:rowOff>42454</xdr:rowOff>
    </xdr:to>
    <xdr:sp macro="" textlink="">
      <xdr:nvSpPr>
        <xdr:cNvPr id="6" name="TextBox 5">
          <a:hlinkClick xmlns:r="http://schemas.openxmlformats.org/officeDocument/2006/relationships" r:id="rId5"/>
        </xdr:cNvPr>
        <xdr:cNvSpPr txBox="1"/>
      </xdr:nvSpPr>
      <xdr:spPr>
        <a:xfrm>
          <a:off x="308066" y="9380220"/>
          <a:ext cx="7193280" cy="2375263"/>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t"/>
        <a:lstStyle/>
        <a:p>
          <a:r>
            <a:rPr lang="en-US" sz="1100" b="1"/>
            <a:t>Source:</a:t>
          </a:r>
          <a:r>
            <a:rPr lang="en-US" sz="1100" b="0"/>
            <a:t> </a:t>
          </a:r>
          <a:r>
            <a:rPr lang="en-US" sz="1100" b="0">
              <a:solidFill>
                <a:schemeClr val="dk1"/>
              </a:solidFill>
              <a:effectLst/>
              <a:latin typeface="+mn-lt"/>
              <a:ea typeface="+mn-ea"/>
              <a:cs typeface="+mn-cs"/>
            </a:rPr>
            <a:t>Principal Aquifers of the 48 Conterminous United States, Hawaii,</a:t>
          </a:r>
          <a:r>
            <a:rPr lang="en-US" sz="1100" b="0" baseline="0">
              <a:solidFill>
                <a:schemeClr val="dk1"/>
              </a:solidFill>
              <a:effectLst/>
              <a:latin typeface="+mn-lt"/>
              <a:ea typeface="+mn-ea"/>
              <a:cs typeface="+mn-cs"/>
            </a:rPr>
            <a:t> Puerto Rico, and the U.S. Virgin Islands   </a:t>
          </a:r>
          <a:r>
            <a:rPr lang="en-US" sz="1100" b="1" i="1" baseline="0">
              <a:solidFill>
                <a:schemeClr val="accent6">
                  <a:lumMod val="50000"/>
                </a:schemeClr>
              </a:solidFill>
            </a:rPr>
            <a:t>Labeled in data as USGS Aquifers</a:t>
          </a:r>
        </a:p>
        <a:p>
          <a:endParaRPr lang="en-US" sz="1100" b="0" baseline="0"/>
        </a:p>
        <a:p>
          <a:r>
            <a:rPr lang="en-US" sz="1100" b="1" baseline="0"/>
            <a:t>Website:</a:t>
          </a:r>
          <a:r>
            <a:rPr lang="en-US" sz="1100" b="0" baseline="0"/>
            <a:t> </a:t>
          </a:r>
          <a:r>
            <a:rPr lang="en-US" sz="1100" b="0" i="0" baseline="0">
              <a:solidFill>
                <a:schemeClr val="dk1"/>
              </a:solidFill>
              <a:effectLst/>
              <a:latin typeface="+mn-lt"/>
              <a:ea typeface="+mn-ea"/>
              <a:cs typeface="+mn-cs"/>
            </a:rPr>
            <a:t>http://water.usgs.gov/GIS/metadata/usgswrd/XML/aquifers_us.xml</a:t>
          </a:r>
          <a:endParaRPr lang="en-US">
            <a:effectLst/>
          </a:endParaRPr>
        </a:p>
        <a:p>
          <a:endParaRPr lang="en-US" sz="1100" b="0" baseline="0"/>
        </a:p>
        <a:p>
          <a:r>
            <a:rPr lang="en-US" sz="1100" b="1" baseline="0"/>
            <a:t>Link:</a:t>
          </a:r>
          <a:r>
            <a:rPr lang="en-US" sz="1100" b="0" baseline="0"/>
            <a:t> </a:t>
          </a:r>
          <a:r>
            <a:rPr lang="en-US" sz="1100" b="0" i="1" baseline="0"/>
            <a:t>Click anywhere in this box to connect to source.</a:t>
          </a:r>
          <a:endParaRPr lang="en-US" sz="1100" b="0" i="0" baseline="0"/>
        </a:p>
        <a:p>
          <a:endParaRPr lang="en-US" sz="1100" b="0" i="0" baseline="0"/>
        </a:p>
        <a:p>
          <a:r>
            <a:rPr lang="en-US" sz="1100" b="1" i="0" baseline="0"/>
            <a:t>Description of Source: </a:t>
          </a:r>
          <a:r>
            <a:rPr lang="en-US" sz="1100" b="0" baseline="0">
              <a:solidFill>
                <a:schemeClr val="dk1"/>
              </a:solidFill>
              <a:effectLst/>
              <a:latin typeface="+mn-lt"/>
              <a:ea typeface="+mn-ea"/>
              <a:cs typeface="+mn-cs"/>
            </a:rPr>
            <a:t>From metadata: "This map layer contains the shallowest principal aquifers of the conterminous United States, Hawaii, Puerto Rico, and the U.S. Virgin Islands, portrayed as polygons.  The map layer was developed as part of the effort to produce the maps published at 1:2,500,000 in the printed series 'Ground Water Atlas of the United States'.  The published maps contain base and cultural features not included in these data.  This is a replacement for the July 1998 map layer called Principal Aquifers of the 48 Conterminous United States."</a:t>
          </a:r>
          <a:endParaRPr lang="en-US">
            <a:effectLst/>
          </a:endParaRPr>
        </a:p>
      </xdr:txBody>
    </xdr:sp>
    <xdr:clientData/>
  </xdr:twoCellAnchor>
  <xdr:twoCellAnchor>
    <xdr:from>
      <xdr:col>13</xdr:col>
      <xdr:colOff>0</xdr:colOff>
      <xdr:row>2</xdr:row>
      <xdr:rowOff>0</xdr:rowOff>
    </xdr:from>
    <xdr:to>
      <xdr:col>24</xdr:col>
      <xdr:colOff>487680</xdr:colOff>
      <xdr:row>22</xdr:row>
      <xdr:rowOff>130629</xdr:rowOff>
    </xdr:to>
    <xdr:sp macro="" textlink="">
      <xdr:nvSpPr>
        <xdr:cNvPr id="7" name="TextBox 6">
          <a:hlinkClick xmlns:r="http://schemas.openxmlformats.org/officeDocument/2006/relationships" r:id="rId6"/>
        </xdr:cNvPr>
        <xdr:cNvSpPr txBox="1"/>
      </xdr:nvSpPr>
      <xdr:spPr>
        <a:xfrm>
          <a:off x="7924800" y="424543"/>
          <a:ext cx="7193280" cy="3831772"/>
        </a:xfrm>
        <a:prstGeom prst="rect">
          <a:avLst/>
        </a:prstGeom>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t"/>
        <a:lstStyle/>
        <a:p>
          <a:r>
            <a:rPr lang="en-US" sz="1100" b="1"/>
            <a:t>Source:</a:t>
          </a:r>
          <a:r>
            <a:rPr lang="en-US" sz="1100" b="0"/>
            <a:t> Agricultural Land Use  </a:t>
          </a:r>
          <a:r>
            <a:rPr lang="en-US" sz="1100" b="1" i="1" baseline="0">
              <a:solidFill>
                <a:schemeClr val="accent6">
                  <a:lumMod val="50000"/>
                </a:schemeClr>
              </a:solidFill>
            </a:rPr>
            <a:t>Labeled in data as Irrigated Acres</a:t>
          </a:r>
        </a:p>
        <a:p>
          <a:endParaRPr lang="en-US" sz="1100" b="0" baseline="0"/>
        </a:p>
        <a:p>
          <a:r>
            <a:rPr lang="en-US" sz="1100" b="1" baseline="0"/>
            <a:t>Website:</a:t>
          </a:r>
          <a:r>
            <a:rPr lang="en-US" sz="1100" b="0" baseline="0"/>
            <a:t> http://agr.wa.gov/PestFert/natresources/AgLandUse.aspx</a:t>
          </a:r>
        </a:p>
        <a:p>
          <a:endParaRPr lang="en-US" sz="1100" b="0" baseline="0"/>
        </a:p>
        <a:p>
          <a:r>
            <a:rPr lang="en-US" sz="1100" b="1" baseline="0"/>
            <a:t>Link:</a:t>
          </a:r>
          <a:r>
            <a:rPr lang="en-US" sz="1100" b="0" baseline="0"/>
            <a:t> </a:t>
          </a:r>
          <a:r>
            <a:rPr lang="en-US" sz="1100" b="0" i="1" baseline="0"/>
            <a:t>Click anywhere in this box to connect to source.</a:t>
          </a:r>
          <a:endParaRPr lang="en-US" sz="1100" b="0" i="0" baseline="0"/>
        </a:p>
        <a:p>
          <a:endParaRPr lang="en-US" sz="1100" b="0" i="0" baseline="0"/>
        </a:p>
        <a:p>
          <a:r>
            <a:rPr lang="en-US" sz="1100" b="1" i="0" baseline="0"/>
            <a:t>Description of Source: </a:t>
          </a:r>
          <a:r>
            <a:rPr lang="en-US" sz="1100" b="0" i="0" baseline="0"/>
            <a:t>From website: "WSDA has developed an agricultural land use geodatabase to assess the effects of agricultural production on Washington's natural resources.  The geodatabase can store, query, and manipulate geographic information and spatial data used to identify agriculture land use in state. </a:t>
          </a:r>
        </a:p>
        <a:p>
          <a:endParaRPr lang="en-US" sz="1100" b="0" i="0" baseline="0"/>
        </a:p>
        <a:p>
          <a:r>
            <a:rPr lang="en-US" sz="1100" b="0" i="0" baseline="0"/>
            <a:t>Crop data, the main component of the geodatabase, is compiled by WSDA crop mapping specialists.  These specialists employ specifically-targeted fieldwork combined with a knowledge of agricultural practices and crop identification skills.  Using a GPS-equipped vehicle and a laptop computer, WSDA crop mapping specialists gather data to inventory acreage in crop production.  WSDA also tracks land that has been taken out of agricultural production. WDA may also utilize land use data from other sources, for example, the NASS Cropland Data Layer (CDL), to identify agricultural land use.</a:t>
          </a:r>
        </a:p>
        <a:p>
          <a:endParaRPr lang="en-US" sz="1100" b="0" i="0" baseline="0"/>
        </a:p>
        <a:p>
          <a:r>
            <a:rPr lang="en-US" sz="1100" b="0"/>
            <a:t>WSDA</a:t>
          </a:r>
          <a:r>
            <a:rPr lang="en-US" sz="1100" b="0" baseline="0"/>
            <a:t> crop data is classified by several gategories: 1) general crop group (berry, cereal grain, orchard, vegetable, etc.); 2) crop types (blueberry, wheat, apple, potato, etc.), and 3) irrigation method (center pivot, drip, rill, none, etc).  Traditional agricultural land use data provides only broad use definitions limited to distinctions made between row crops and pasture."</a:t>
          </a:r>
          <a:endParaRPr lang="en-US" sz="1100" b="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3</xdr:row>
      <xdr:rowOff>0</xdr:rowOff>
    </xdr:from>
    <xdr:to>
      <xdr:col>19</xdr:col>
      <xdr:colOff>7620</xdr:colOff>
      <xdr:row>33</xdr:row>
      <xdr:rowOff>144780</xdr:rowOff>
    </xdr:to>
    <xdr:grpSp>
      <xdr:nvGrpSpPr>
        <xdr:cNvPr id="2" name="Group 1"/>
        <xdr:cNvGrpSpPr/>
      </xdr:nvGrpSpPr>
      <xdr:grpSpPr>
        <a:xfrm>
          <a:off x="609600" y="601980"/>
          <a:ext cx="10980420" cy="5631180"/>
          <a:chOff x="358140" y="731520"/>
          <a:chExt cx="10980420" cy="5631180"/>
        </a:xfrm>
      </xdr:grpSpPr>
      <xdr:sp macro="" textlink="">
        <xdr:nvSpPr>
          <xdr:cNvPr id="3" name="Rounded Rectangle 2"/>
          <xdr:cNvSpPr/>
        </xdr:nvSpPr>
        <xdr:spPr>
          <a:xfrm>
            <a:off x="358140" y="731520"/>
            <a:ext cx="5239512" cy="549402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ctr"/>
            <a:r>
              <a:rPr lang="en-US" sz="1100" b="1"/>
              <a:t>Physical Supply</a:t>
            </a:r>
          </a:p>
          <a:p>
            <a:pPr algn="l"/>
            <a:endParaRPr lang="en-US" sz="1100" b="0"/>
          </a:p>
        </xdr:txBody>
      </xdr:sp>
      <xdr:pic>
        <xdr:nvPicPr>
          <xdr:cNvPr id="4"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3440" y="1234440"/>
            <a:ext cx="4215217" cy="512826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 name="Rounded Rectangle 4"/>
          <xdr:cNvSpPr/>
        </xdr:nvSpPr>
        <xdr:spPr>
          <a:xfrm>
            <a:off x="6096000" y="746760"/>
            <a:ext cx="5242560" cy="5495544"/>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ctr"/>
            <a:r>
              <a:rPr lang="en-US" sz="1400" b="1"/>
              <a:t>Physical Supply</a:t>
            </a:r>
          </a:p>
          <a:p>
            <a:pPr algn="l"/>
            <a:r>
              <a:rPr lang="en-US" sz="1400" b="0"/>
              <a:t>1.  NRCS HUC</a:t>
            </a:r>
            <a:r>
              <a:rPr lang="en-US" sz="1400" b="0" baseline="0"/>
              <a:t> 8, USGS Elevation and USGS streamgages were added to an ArcMap dataframe.  The elevation tiles were mosaiced into 1 raster file using the mosaic tool and the streamgages were represented as points using the latitudes and longitudes provided in the spreadsheet.</a:t>
            </a:r>
          </a:p>
          <a:p>
            <a:pPr algn="l"/>
            <a:endParaRPr lang="en-US" sz="1400" b="0" baseline="0"/>
          </a:p>
          <a:p>
            <a:pPr algn="l"/>
            <a:r>
              <a:rPr lang="en-US" sz="1400" b="0" baseline="0"/>
              <a:t>2.  Visual analysis was used to determine which streamgage best represented a watershed.  The streamgages selected are those found on or near large tributaries and are closest to the terminus or end point of a watershed.  This is point where the water leaves the HUC and either enters into another, or terminates in a body of water such as an ocean or lake.  There are a few exceptions to this rule in which the watersheds appear to be isolated and do not have an end with a destination.  This usually results in a lake or playa (dry lake) appearing in the lowest elevations of the HUC.</a:t>
            </a:r>
          </a:p>
          <a:p>
            <a:pPr algn="l"/>
            <a:endParaRPr lang="en-US" sz="1400" b="0" baseline="0"/>
          </a:p>
          <a:p>
            <a:pPr algn="l"/>
            <a:r>
              <a:rPr lang="en-US" sz="1400" b="0" baseline="0"/>
              <a:t>3.  The streamflow values and selected percentiles are provided in cubic feet per second (cfs) in the original data.  These values were converted to acre-feet per year (AFY).</a:t>
            </a:r>
            <a:endParaRPr lang="en-US" sz="1400" b="0"/>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xdr:row>
      <xdr:rowOff>177800</xdr:rowOff>
    </xdr:from>
    <xdr:to>
      <xdr:col>14</xdr:col>
      <xdr:colOff>381000</xdr:colOff>
      <xdr:row>29</xdr:row>
      <xdr:rowOff>88900</xdr:rowOff>
    </xdr:to>
    <xdr:grpSp>
      <xdr:nvGrpSpPr>
        <xdr:cNvPr id="2" name="Group 1"/>
        <xdr:cNvGrpSpPr/>
      </xdr:nvGrpSpPr>
      <xdr:grpSpPr>
        <a:xfrm>
          <a:off x="609600" y="460829"/>
          <a:ext cx="8632371" cy="5103585"/>
          <a:chOff x="487680" y="274320"/>
          <a:chExt cx="8305800" cy="5052060"/>
        </a:xfrm>
      </xdr:grpSpPr>
      <xdr:sp macro="" textlink="">
        <xdr:nvSpPr>
          <xdr:cNvPr id="3" name="Rounded Rectangle 2"/>
          <xdr:cNvSpPr/>
        </xdr:nvSpPr>
        <xdr:spPr>
          <a:xfrm>
            <a:off x="487680" y="274320"/>
            <a:ext cx="8305800" cy="5021580"/>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ctr"/>
            <a:endParaRPr lang="en-US" sz="1200" b="0" i="0" u="none" baseline="0"/>
          </a:p>
        </xdr:txBody>
      </xdr:sp>
      <xdr:pic>
        <xdr:nvPicPr>
          <xdr:cNvPr id="4"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5481" y="304800"/>
            <a:ext cx="5592138" cy="502158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0</xdr:colOff>
      <xdr:row>30</xdr:row>
      <xdr:rowOff>60960</xdr:rowOff>
    </xdr:from>
    <xdr:to>
      <xdr:col>14</xdr:col>
      <xdr:colOff>381000</xdr:colOff>
      <xdr:row>57</xdr:row>
      <xdr:rowOff>144780</xdr:rowOff>
    </xdr:to>
    <xdr:sp macro="" textlink="">
      <xdr:nvSpPr>
        <xdr:cNvPr id="9" name="Rounded Rectangle 8"/>
        <xdr:cNvSpPr/>
      </xdr:nvSpPr>
      <xdr:spPr>
        <a:xfrm>
          <a:off x="609600" y="5871210"/>
          <a:ext cx="8629650" cy="5227320"/>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ctr"/>
          <a:r>
            <a:rPr lang="en-US" sz="2000" b="1" i="0" u="sng" baseline="0"/>
            <a:t>M&amp;I</a:t>
          </a:r>
        </a:p>
        <a:p>
          <a:pPr algn="l"/>
          <a:r>
            <a:rPr lang="en-US" sz="1200" b="0" i="0" u="none" baseline="0"/>
            <a:t>a. In this step, the USGS 2005 water use data was used to calculate the volume of water withdrawals in acre-feet per year for Public Supply, Domestic Use, and Industrial use.  In addition, the population listed in the spreadsheet was used to determine the approximate water use per capita by county.</a:t>
          </a:r>
        </a:p>
        <a:p>
          <a:pPr algn="l"/>
          <a:endParaRPr lang="en-US" sz="1200" b="0" i="0" u="none" baseline="0"/>
        </a:p>
        <a:p>
          <a:pPr algn="l"/>
          <a:r>
            <a:rPr lang="en-US" sz="1200" b="0" i="0" u="none" baseline="0"/>
            <a:t>b.  Next, the USCB 2010 Population shapefile and ArcMap were used to determine the 2010 population by HUC 8 and County.</a:t>
          </a:r>
        </a:p>
        <a:p>
          <a:pPr algn="l"/>
          <a:endParaRPr lang="en-US" sz="1200" b="0" i="0" u="none" baseline="0"/>
        </a:p>
        <a:p>
          <a:pPr algn="l"/>
          <a:r>
            <a:rPr lang="en-US" sz="1200" b="0" i="0" u="none" baseline="0"/>
            <a:t>c.  In Step a, the withdrawals and usage per person are for the year 2005.  in order to obtain an estimate of withdrawals for 2010, the 2005 per capita usage estimate was applied to the 2010 population by HUC 8 and County.  The values were then aggregated by HUC 8.</a:t>
          </a:r>
        </a:p>
        <a:p>
          <a:pPr algn="l"/>
          <a:endParaRPr lang="en-US" sz="1200" b="0" i="0" u="none" baseline="0"/>
        </a:p>
        <a:p>
          <a:pPr algn="l"/>
          <a:r>
            <a:rPr lang="en-US" sz="1200" b="0" i="0" u="none" baseline="0"/>
            <a:t>d.  Up to this point, the volume estimates are all for withdrawals.   In order to obtain estimates for consumptive use, the USGS 1995 water use data was utilized.  Ratios of Consumptive Use to Withdrawals were calculated for the Public Supply, Domestic and Industrial Use sectors.</a:t>
          </a:r>
        </a:p>
        <a:p>
          <a:pPr algn="l"/>
          <a:endParaRPr lang="en-US" sz="1200" b="0" i="0" u="none" baseline="0"/>
        </a:p>
        <a:p>
          <a:pPr algn="l"/>
          <a:r>
            <a:rPr lang="en-US" sz="1200" b="0" i="0" u="none" baseline="0"/>
            <a:t>e.  The ratios were then applied to the withdrawals volumes calculated in step c to obtain estimated consumptive use in acre-feet per year for Public Supply, Domestic and Industrial water use.</a:t>
          </a:r>
        </a:p>
        <a:p>
          <a:pPr algn="l"/>
          <a:endParaRPr lang="en-US" sz="1200" b="0" i="0" u="none" baseline="0"/>
        </a:p>
        <a:p>
          <a:pPr algn="l"/>
          <a:r>
            <a:rPr lang="en-US" sz="1200" b="0" i="0" u="none" baseline="0"/>
            <a:t>f.  Lastly, the values of the 3 sectors were summed to obtain the 2010 M&amp;I Consumptive use in acre-feet per year by HUC 8.</a:t>
          </a:r>
          <a:endParaRPr lang="en-US" sz="1100" b="0" i="0" u="none" baseline="0"/>
        </a:p>
      </xdr:txBody>
    </xdr:sp>
    <xdr:clientData/>
  </xdr:twoCellAnchor>
  <xdr:twoCellAnchor>
    <xdr:from>
      <xdr:col>31</xdr:col>
      <xdr:colOff>21824</xdr:colOff>
      <xdr:row>1</xdr:row>
      <xdr:rowOff>177800</xdr:rowOff>
    </xdr:from>
    <xdr:to>
      <xdr:col>53</xdr:col>
      <xdr:colOff>593324</xdr:colOff>
      <xdr:row>96</xdr:row>
      <xdr:rowOff>88900</xdr:rowOff>
    </xdr:to>
    <xdr:grpSp>
      <xdr:nvGrpSpPr>
        <xdr:cNvPr id="5" name="Group 4"/>
        <xdr:cNvGrpSpPr/>
      </xdr:nvGrpSpPr>
      <xdr:grpSpPr>
        <a:xfrm>
          <a:off x="19256881" y="460829"/>
          <a:ext cx="13982700" cy="17502414"/>
          <a:chOff x="19256881" y="460829"/>
          <a:chExt cx="13982700" cy="17502414"/>
        </a:xfrm>
      </xdr:grpSpPr>
      <xdr:grpSp>
        <xdr:nvGrpSpPr>
          <xdr:cNvPr id="11" name="Group 10"/>
          <xdr:cNvGrpSpPr/>
        </xdr:nvGrpSpPr>
        <xdr:grpSpPr>
          <a:xfrm>
            <a:off x="19256881" y="460829"/>
            <a:ext cx="7467599" cy="5108157"/>
            <a:chOff x="1266824" y="65951100"/>
            <a:chExt cx="12001499" cy="9861550"/>
          </a:xfrm>
        </xdr:grpSpPr>
        <xdr:sp macro="" textlink="">
          <xdr:nvSpPr>
            <xdr:cNvPr id="12" name="Rounded Rectangle 11"/>
            <xdr:cNvSpPr/>
          </xdr:nvSpPr>
          <xdr:spPr>
            <a:xfrm>
              <a:off x="1266824" y="65951100"/>
              <a:ext cx="12001499" cy="986155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ctr"/>
              <a:r>
                <a:rPr lang="en-US" sz="1100" b="1" u="sng"/>
                <a:t>Current</a:t>
              </a:r>
              <a:r>
                <a:rPr lang="en-US" sz="1100" b="1" u="sng" baseline="0"/>
                <a:t> Thermoelectric</a:t>
              </a:r>
              <a:endParaRPr lang="en-US" sz="1100" b="1" u="sng"/>
            </a:p>
          </xdr:txBody>
        </xdr:sp>
        <xdr:pic>
          <xdr:nvPicPr>
            <xdr:cNvPr id="13" name="Picture 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86200" y="66979799"/>
              <a:ext cx="6273800" cy="8383601"/>
            </a:xfrm>
            <a:prstGeom prst="rect">
              <a:avLst/>
            </a:prstGeom>
            <a:noFill/>
            <a:extLst>
              <a:ext uri="{909E8E84-426E-40DD-AFC4-6F175D3DCCD1}">
                <a14:hiddenFill xmlns:a14="http://schemas.microsoft.com/office/drawing/2010/main">
                  <a:solidFill>
                    <a:srgbClr val="FFFFFF"/>
                  </a:solidFill>
                </a14:hiddenFill>
              </a:ext>
            </a:extLst>
          </xdr:spPr>
        </xdr:pic>
      </xdr:grpSp>
      <xdr:sp macro="" textlink="">
        <xdr:nvSpPr>
          <xdr:cNvPr id="14" name="Rounded Rectangle 13"/>
          <xdr:cNvSpPr/>
        </xdr:nvSpPr>
        <xdr:spPr>
          <a:xfrm>
            <a:off x="19256881" y="5721531"/>
            <a:ext cx="12001499" cy="292281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ctr"/>
            <a:r>
              <a:rPr lang="en-US" sz="1100" b="1" u="sng"/>
              <a:t>Current</a:t>
            </a:r>
            <a:r>
              <a:rPr lang="en-US" sz="1100" b="1" u="sng" baseline="0"/>
              <a:t> Thermoelectric</a:t>
            </a:r>
          </a:p>
          <a:p>
            <a:pPr algn="ctr"/>
            <a:endParaRPr lang="en-US" sz="1100" b="1" u="sng" baseline="0"/>
          </a:p>
          <a:p>
            <a:pPr algn="ctr"/>
            <a:endParaRPr lang="en-US" sz="1100" b="1" u="sng" baseline="0"/>
          </a:p>
          <a:p>
            <a:pPr algn="l"/>
            <a:r>
              <a:rPr lang="en-US" sz="1200" b="0" u="none"/>
              <a:t>a.</a:t>
            </a:r>
            <a:r>
              <a:rPr lang="en-US" sz="1200" b="0" u="none" baseline="0"/>
              <a:t> ArcMap was used to identify the locations and corresponding HUC 8s listed in the Powerplant Data document.</a:t>
            </a:r>
          </a:p>
          <a:p>
            <a:pPr algn="l"/>
            <a:endParaRPr lang="en-US" sz="1200" b="0" u="none" baseline="0"/>
          </a:p>
          <a:p>
            <a:pPr algn="l"/>
            <a:r>
              <a:rPr lang="en-US" sz="1200" b="0" u="none" baseline="0"/>
              <a:t>b.  The calculated withdrawals and consumption listed in the document were originally provided in millions of gallons per year.  These values were converted to acre-feet per year.</a:t>
            </a:r>
          </a:p>
          <a:p>
            <a:pPr algn="l"/>
            <a:endParaRPr lang="en-US" sz="1200" b="0" u="none" baseline="0"/>
          </a:p>
          <a:p>
            <a:pPr algn="l"/>
            <a:r>
              <a:rPr lang="en-US" sz="1200" b="0" u="none" baseline="0"/>
              <a:t>c.  Lastly, the water use values were aggregated by HUC 8 and the medium scenario consumptive use values were selected to represent consumptive use for powerplants in the WECC study area.</a:t>
            </a:r>
            <a:endParaRPr lang="en-US" sz="1200" b="0" u="none"/>
          </a:p>
        </xdr:txBody>
      </xdr:sp>
      <xdr:grpSp>
        <xdr:nvGrpSpPr>
          <xdr:cNvPr id="15" name="Group 14"/>
          <xdr:cNvGrpSpPr/>
        </xdr:nvGrpSpPr>
        <xdr:grpSpPr>
          <a:xfrm>
            <a:off x="19409281" y="8991600"/>
            <a:ext cx="13830300" cy="8971643"/>
            <a:chOff x="22555200" y="12009120"/>
            <a:chExt cx="13906500" cy="8867140"/>
          </a:xfrm>
        </xdr:grpSpPr>
        <xdr:sp macro="" textlink="">
          <xdr:nvSpPr>
            <xdr:cNvPr id="16" name="Rounded Rectangle 15"/>
            <xdr:cNvSpPr/>
          </xdr:nvSpPr>
          <xdr:spPr>
            <a:xfrm>
              <a:off x="22555200" y="12009120"/>
              <a:ext cx="13906500" cy="886714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ctr"/>
              <a:r>
                <a:rPr lang="en-US" sz="1100" b="1" u="sng"/>
                <a:t>Thermoelectric Data Dictionary</a:t>
              </a:r>
            </a:p>
          </xdr:txBody>
        </xdr:sp>
        <xdr:pic>
          <xdr:nvPicPr>
            <xdr:cNvPr id="17" name="Picture 1"/>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393400" y="12664440"/>
              <a:ext cx="12915900" cy="8049484"/>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15</xdr:col>
      <xdr:colOff>446329</xdr:colOff>
      <xdr:row>2</xdr:row>
      <xdr:rowOff>0</xdr:rowOff>
    </xdr:from>
    <xdr:to>
      <xdr:col>30</xdr:col>
      <xdr:colOff>10883</xdr:colOff>
      <xdr:row>137</xdr:row>
      <xdr:rowOff>11157</xdr:rowOff>
    </xdr:to>
    <xdr:grpSp>
      <xdr:nvGrpSpPr>
        <xdr:cNvPr id="6" name="Group 5"/>
        <xdr:cNvGrpSpPr/>
      </xdr:nvGrpSpPr>
      <xdr:grpSpPr>
        <a:xfrm>
          <a:off x="9916900" y="478971"/>
          <a:ext cx="8719440" cy="24993872"/>
          <a:chOff x="9916900" y="478971"/>
          <a:chExt cx="8719440" cy="24993872"/>
        </a:xfrm>
      </xdr:grpSpPr>
      <xdr:sp macro="" textlink="">
        <xdr:nvSpPr>
          <xdr:cNvPr id="18" name="Rounded Rectangle 17"/>
          <xdr:cNvSpPr/>
        </xdr:nvSpPr>
        <xdr:spPr>
          <a:xfrm>
            <a:off x="9916900" y="18974071"/>
            <a:ext cx="8632371" cy="6498772"/>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ctr"/>
            <a:r>
              <a:rPr lang="en-US" sz="2000" b="1" i="0" u="sng" baseline="0"/>
              <a:t>Agriculture</a:t>
            </a:r>
          </a:p>
          <a:p>
            <a:pPr algn="l"/>
            <a:r>
              <a:rPr lang="en-US" sz="1200" b="0" i="0" u="none" baseline="0"/>
              <a:t>a.   In the Irrigated Acres geodatabase, a data table called CropData was provided and contains a field called "ExactAcres".  The shapefile provided in the geodatabase has townships, ranges and sections in their entirety.  The ExactAcres field specifies how many acres of that township and range are dedicated to irrigation and crops.  This ExactAcres field was compared to the USGS 1995 and USGS 2005 water use irrigated acreage data.  Through a system of trial and error, it was determined that the records showing "None" for Irrigation Type, and Developed/High Intensity, 94, Evergreen Forest and Open Water for NLCD Category should be excluded.  The remaining number of acres in the CropData table closely matched the USGS information.  </a:t>
            </a:r>
          </a:p>
          <a:p>
            <a:pPr algn="l"/>
            <a:endParaRPr lang="en-US" sz="1200" b="0" i="0" u="none" baseline="0"/>
          </a:p>
          <a:p>
            <a:pPr algn="l"/>
            <a:r>
              <a:rPr lang="en-US" sz="1200" b="0" i="0" u="none" baseline="0"/>
              <a:t>b.  The remaining records were summed by township, range and section code (TRS) and re-added to ArcMap in order to perform a join on the shapefile provided in the geodatabase.  Note:  The shapefile was exported to its own entity detached from the geodatabase for easier manipulation.  This will be called Crops Shapefile.</a:t>
            </a:r>
          </a:p>
          <a:p>
            <a:pPr algn="l"/>
            <a:endParaRPr lang="en-US" sz="1200" b="0" i="0" u="none" baseline="0"/>
          </a:p>
          <a:p>
            <a:pPr algn="l"/>
            <a:r>
              <a:rPr lang="en-US" sz="1200" b="0" i="0" u="none" baseline="0"/>
              <a:t>c.  The join was performed and the total acreage of the TRS shapes was calculated (this comes into play later).    The Crops Shapefile was then intersected with the NRCS HUC 8 shapefile and another acreage was calculated for the intersect.  The ratios of the intersect area and the total TRS area was calculated and applied to the ExactAcres field.  The purpose of this was to use an area weight to split up the acreages found in those TRS shapes that straddled more than 1 HUC 8.</a:t>
            </a:r>
          </a:p>
          <a:p>
            <a:pPr algn="l"/>
            <a:endParaRPr lang="en-US" sz="1200" b="0" i="0" u="none" baseline="0"/>
          </a:p>
          <a:p>
            <a:pPr algn="l"/>
            <a:r>
              <a:rPr lang="en-US" sz="1200" b="0" i="0" u="none" baseline="0"/>
              <a:t>d.  Next, in Excel, the Intersect dbf was opened and the ExactAcres were summed by County and HUC 8. The ratios of HUC 8 to County using the ExactAcres values were calculated.</a:t>
            </a:r>
          </a:p>
          <a:p>
            <a:pPr algn="l"/>
            <a:endParaRPr lang="en-US" sz="1200" b="0" i="0" u="none" baseline="0"/>
          </a:p>
          <a:p>
            <a:pPr algn="l"/>
            <a:r>
              <a:rPr lang="en-US" sz="1200" b="0" i="0" u="none" baseline="0"/>
              <a:t>e. Then, the USGS 1995 water use information was used to calculated consumptive use to withdrawals ratios for irrigation.  These ratios were applied to the USGS 2005 irrigation water use data to obtain the estimated 2005 Irrigation consumptive use by county.  The values were then converted to acre-feet per year from millions of gallons per day.</a:t>
            </a:r>
          </a:p>
          <a:p>
            <a:pPr algn="l"/>
            <a:endParaRPr lang="en-US" sz="1200" b="0" i="0" u="none" baseline="0"/>
          </a:p>
          <a:p>
            <a:pPr algn="l"/>
            <a:r>
              <a:rPr lang="en-US" sz="1200" b="0" i="0" u="none" baseline="0"/>
              <a:t>f.  The HUC 8 to County ratios calculated in step d were then applied to the 2005 Irrigation Consumptive use values and resulted in the 2005 irrigation consumptive use by county and HUC 8.</a:t>
            </a:r>
          </a:p>
          <a:p>
            <a:pPr algn="l"/>
            <a:endParaRPr lang="en-US" sz="1200" b="0" i="0" u="none" baseline="0"/>
          </a:p>
          <a:p>
            <a:pPr algn="l"/>
            <a:r>
              <a:rPr lang="en-US" sz="1200" b="0" i="0" u="none" baseline="0"/>
              <a:t>g.  Lastly, the values were summed by HUC 8.</a:t>
            </a:r>
          </a:p>
        </xdr:txBody>
      </xdr:sp>
      <xdr:sp macro="" textlink="">
        <xdr:nvSpPr>
          <xdr:cNvPr id="19" name="Rounded Rectangle 18"/>
          <xdr:cNvSpPr/>
        </xdr:nvSpPr>
        <xdr:spPr>
          <a:xfrm>
            <a:off x="10003969" y="478971"/>
            <a:ext cx="8632371" cy="18157372"/>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ctr"/>
            <a:endParaRPr lang="en-US" sz="1200" b="0" i="0" u="none" baseline="0"/>
          </a:p>
        </xdr:txBody>
      </xdr:sp>
      <xdr:pic>
        <xdr:nvPicPr>
          <xdr:cNvPr id="4097" name="Picture 1"/>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289972" y="609602"/>
            <a:ext cx="4438467" cy="18102942"/>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281940</xdr:colOff>
      <xdr:row>3</xdr:row>
      <xdr:rowOff>38100</xdr:rowOff>
    </xdr:from>
    <xdr:to>
      <xdr:col>8</xdr:col>
      <xdr:colOff>62865</xdr:colOff>
      <xdr:row>21</xdr:row>
      <xdr:rowOff>104775</xdr:rowOff>
    </xdr:to>
    <xdr:sp macro="" textlink="">
      <xdr:nvSpPr>
        <xdr:cNvPr id="2" name="Rounded Rectangle 1"/>
        <xdr:cNvSpPr/>
      </xdr:nvSpPr>
      <xdr:spPr>
        <a:xfrm>
          <a:off x="281940" y="640080"/>
          <a:ext cx="4657725" cy="3358515"/>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rtlCol="0" anchor="t"/>
        <a:lstStyle/>
        <a:p>
          <a:pPr algn="ctr"/>
          <a:r>
            <a:rPr lang="en-US" sz="1100" b="1" u="sng"/>
            <a:t>Current Groundwater</a:t>
          </a:r>
        </a:p>
        <a:p>
          <a:pPr algn="ctr"/>
          <a:endParaRPr lang="en-US" sz="1100" b="1" u="sng"/>
        </a:p>
        <a:p>
          <a:pPr algn="l"/>
          <a:r>
            <a:rPr lang="en-US" sz="1100" b="0" u="none"/>
            <a:t>a.  ArcMap, the</a:t>
          </a:r>
          <a:r>
            <a:rPr lang="en-US" sz="1100" b="0" u="none" baseline="0"/>
            <a:t> US Aquifers shapefile and the USGS Aquifers document were used to assign groundwater pumping information for irrigation, public supply and industrial uses to the appropriate aquifers.</a:t>
          </a:r>
        </a:p>
        <a:p>
          <a:pPr algn="l"/>
          <a:endParaRPr lang="en-US" sz="1100" b="0" u="none" baseline="0"/>
        </a:p>
        <a:p>
          <a:pPr algn="l"/>
          <a:r>
            <a:rPr lang="en-US" sz="1100" b="0" u="none" baseline="0"/>
            <a:t>b.  Then, the NRCS HUC 8 and US Aquifers shapefiles were </a:t>
          </a:r>
          <a:r>
            <a:rPr lang="en-US" sz="1100" b="0" u="none"/>
            <a:t> used to calculate ratios of aquifer</a:t>
          </a:r>
          <a:r>
            <a:rPr lang="en-US" sz="1100" b="0" u="none" baseline="0"/>
            <a:t> area by </a:t>
          </a:r>
          <a:r>
            <a:rPr lang="en-US" sz="1100" b="0" u="none"/>
            <a:t>HUC 8 to total groundwater</a:t>
          </a:r>
          <a:r>
            <a:rPr lang="en-US" sz="1100" b="0" u="none" baseline="0"/>
            <a:t> aquifer area.  These ratios were applied to the total groundwater pumping estimates by aquifer to obtain groundwater pumping by aquifer and HUC 8.</a:t>
          </a:r>
        </a:p>
        <a:p>
          <a:pPr algn="l"/>
          <a:endParaRPr lang="en-US" sz="1100" b="0" u="none" baseline="0"/>
        </a:p>
        <a:p>
          <a:pPr algn="l"/>
          <a:r>
            <a:rPr lang="en-US" sz="1100" b="0" u="none" baseline="0"/>
            <a:t>c.  Lastly, the values were aggregated by HUC 8.</a:t>
          </a:r>
          <a:endParaRPr lang="en-US" sz="1100" b="0" u="none"/>
        </a:p>
      </xdr:txBody>
    </xdr:sp>
    <xdr:clientData/>
  </xdr:twoCellAnchor>
  <xdr:twoCellAnchor>
    <xdr:from>
      <xdr:col>8</xdr:col>
      <xdr:colOff>525780</xdr:colOff>
      <xdr:row>3</xdr:row>
      <xdr:rowOff>38100</xdr:rowOff>
    </xdr:from>
    <xdr:to>
      <xdr:col>16</xdr:col>
      <xdr:colOff>306705</xdr:colOff>
      <xdr:row>27</xdr:row>
      <xdr:rowOff>148590</xdr:rowOff>
    </xdr:to>
    <xdr:grpSp>
      <xdr:nvGrpSpPr>
        <xdr:cNvPr id="3" name="Group 2"/>
        <xdr:cNvGrpSpPr/>
      </xdr:nvGrpSpPr>
      <xdr:grpSpPr>
        <a:xfrm>
          <a:off x="5402580" y="640080"/>
          <a:ext cx="4657725" cy="4499610"/>
          <a:chOff x="5305425" y="514350"/>
          <a:chExt cx="4657725" cy="4499610"/>
        </a:xfrm>
      </xdr:grpSpPr>
      <xdr:sp macro="" textlink="">
        <xdr:nvSpPr>
          <xdr:cNvPr id="4" name="Rounded Rectangle 3"/>
          <xdr:cNvSpPr/>
        </xdr:nvSpPr>
        <xdr:spPr>
          <a:xfrm>
            <a:off x="5305425" y="514350"/>
            <a:ext cx="4657725" cy="4499610"/>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rtlCol="0" anchor="t"/>
          <a:lstStyle/>
          <a:p>
            <a:pPr algn="ctr"/>
            <a:endParaRPr lang="en-US" sz="1100" b="0" u="none"/>
          </a:p>
        </xdr:txBody>
      </xdr:sp>
      <xdr:pic>
        <xdr:nvPicPr>
          <xdr:cNvPr id="5"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16980" y="655320"/>
            <a:ext cx="2758439" cy="418004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3</xdr:row>
      <xdr:rowOff>0</xdr:rowOff>
    </xdr:from>
    <xdr:to>
      <xdr:col>8</xdr:col>
      <xdr:colOff>266700</xdr:colOff>
      <xdr:row>33</xdr:row>
      <xdr:rowOff>121920</xdr:rowOff>
    </xdr:to>
    <xdr:grpSp>
      <xdr:nvGrpSpPr>
        <xdr:cNvPr id="2" name="Group 1"/>
        <xdr:cNvGrpSpPr/>
      </xdr:nvGrpSpPr>
      <xdr:grpSpPr>
        <a:xfrm>
          <a:off x="609600" y="632460"/>
          <a:ext cx="4533900" cy="5608320"/>
          <a:chOff x="297180" y="632460"/>
          <a:chExt cx="4533900" cy="5608320"/>
        </a:xfrm>
      </xdr:grpSpPr>
      <xdr:sp macro="" textlink="">
        <xdr:nvSpPr>
          <xdr:cNvPr id="3" name="Rounded Rectangle 2"/>
          <xdr:cNvSpPr/>
        </xdr:nvSpPr>
        <xdr:spPr>
          <a:xfrm>
            <a:off x="297180" y="632460"/>
            <a:ext cx="4533900" cy="5608320"/>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ctr"/>
            <a:endParaRPr lang="en-US" sz="1100"/>
          </a:p>
        </xdr:txBody>
      </xdr:sp>
      <xdr:pic>
        <xdr:nvPicPr>
          <xdr:cNvPr id="4"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5760" y="792480"/>
            <a:ext cx="4130040" cy="5364259"/>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0</xdr:colOff>
      <xdr:row>37</xdr:row>
      <xdr:rowOff>0</xdr:rowOff>
    </xdr:from>
    <xdr:to>
      <xdr:col>17</xdr:col>
      <xdr:colOff>297180</xdr:colOff>
      <xdr:row>54</xdr:row>
      <xdr:rowOff>76200</xdr:rowOff>
    </xdr:to>
    <xdr:sp macro="" textlink="">
      <xdr:nvSpPr>
        <xdr:cNvPr id="5" name="Rounded Rectangle 4"/>
        <xdr:cNvSpPr/>
      </xdr:nvSpPr>
      <xdr:spPr>
        <a:xfrm>
          <a:off x="609600" y="6819900"/>
          <a:ext cx="10050780" cy="3185160"/>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ctr"/>
          <a:r>
            <a:rPr lang="en-US" sz="1800" b="1"/>
            <a:t>Future M&amp;I</a:t>
          </a:r>
        </a:p>
        <a:p>
          <a:pPr algn="l"/>
          <a:endParaRPr lang="en-US" sz="1100"/>
        </a:p>
        <a:p>
          <a:pPr algn="l"/>
          <a:endParaRPr lang="en-US" sz="1100"/>
        </a:p>
        <a:p>
          <a:pPr algn="l"/>
          <a:r>
            <a:rPr lang="en-US" sz="1100"/>
            <a:t>a.</a:t>
          </a:r>
          <a:r>
            <a:rPr lang="en-US" sz="1100" baseline="0"/>
            <a:t>  First, the ratios of HUC 8 to state Population for 2010 were calculated using the information found in the Water Use Current M&amp;I tab.</a:t>
          </a:r>
        </a:p>
        <a:p>
          <a:pPr algn="l"/>
          <a:endParaRPr lang="en-US" sz="1100" baseline="0"/>
        </a:p>
        <a:p>
          <a:pPr algn="l"/>
          <a:r>
            <a:rPr lang="en-US" sz="1100" baseline="0"/>
            <a:t>b.  Next, the ratios were applied to the 2030 state population projection provided in the 2030 Population information which resulted in the estimated 2030 population projections by HUC 8.</a:t>
          </a:r>
        </a:p>
        <a:p>
          <a:pPr algn="l"/>
          <a:endParaRPr lang="en-US" sz="1100" baseline="0"/>
        </a:p>
        <a:p>
          <a:pPr algn="l"/>
          <a:r>
            <a:rPr lang="en-US" sz="1100" baseline="0"/>
            <a:t>c.  Then, the consumptive use per capita was calculated using current population and consumptive use by HUC 8.  </a:t>
          </a:r>
        </a:p>
        <a:p>
          <a:pPr algn="l"/>
          <a:endParaRPr lang="en-US" sz="1100" baseline="0"/>
        </a:p>
        <a:p>
          <a:pPr algn="l"/>
          <a:r>
            <a:rPr lang="en-US" sz="1100" baseline="0"/>
            <a:t>d.  Lastly, this per capita use was applied by HUC 8 to the projected 2030 population by HUC 8.  This gave the estimated 2030 consumptive use for M&amp;I.  </a:t>
          </a:r>
        </a:p>
        <a:p>
          <a:pPr algn="l"/>
          <a:endParaRPr lang="en-US" sz="1100" baseline="0"/>
        </a:p>
        <a:p>
          <a:pPr algn="l"/>
          <a:r>
            <a:rPr lang="en-US" sz="1100" baseline="0"/>
            <a:t>Note:  The assumption made in this calculation is that the water use rate remains the same in both current and future scenarios.</a:t>
          </a:r>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2</xdr:row>
      <xdr:rowOff>0</xdr:rowOff>
    </xdr:from>
    <xdr:to>
      <xdr:col>14</xdr:col>
      <xdr:colOff>601980</xdr:colOff>
      <xdr:row>30</xdr:row>
      <xdr:rowOff>68580</xdr:rowOff>
    </xdr:to>
    <xdr:grpSp>
      <xdr:nvGrpSpPr>
        <xdr:cNvPr id="7" name="Group 6"/>
        <xdr:cNvGrpSpPr/>
      </xdr:nvGrpSpPr>
      <xdr:grpSpPr>
        <a:xfrm>
          <a:off x="609600" y="419100"/>
          <a:ext cx="8526780" cy="5189220"/>
          <a:chOff x="251460" y="533400"/>
          <a:chExt cx="8526780" cy="5189220"/>
        </a:xfrm>
      </xdr:grpSpPr>
      <xdr:sp macro="" textlink="">
        <xdr:nvSpPr>
          <xdr:cNvPr id="8" name="Rounded Rectangle 7"/>
          <xdr:cNvSpPr/>
        </xdr:nvSpPr>
        <xdr:spPr>
          <a:xfrm>
            <a:off x="251460" y="533400"/>
            <a:ext cx="8526780" cy="5189220"/>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ctr"/>
            <a:endParaRPr lang="en-US" sz="1800" b="1" u="sng"/>
          </a:p>
        </xdr:txBody>
      </xdr:sp>
      <xdr:sp macro="" textlink="">
        <xdr:nvSpPr>
          <xdr:cNvPr id="9" name="Rounded Rectangle 8"/>
          <xdr:cNvSpPr/>
        </xdr:nvSpPr>
        <xdr:spPr>
          <a:xfrm>
            <a:off x="670560" y="868680"/>
            <a:ext cx="3634740" cy="439674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pic>
        <xdr:nvPicPr>
          <xdr:cNvPr id="10"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3940" y="1097280"/>
            <a:ext cx="2909673" cy="413004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1" name="Rounded Rectangle 10"/>
          <xdr:cNvSpPr/>
        </xdr:nvSpPr>
        <xdr:spPr>
          <a:xfrm>
            <a:off x="4701540" y="891540"/>
            <a:ext cx="3639312" cy="4398264"/>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n-US" sz="1100" b="1"/>
              <a:t>1.  First,</a:t>
            </a:r>
            <a:r>
              <a:rPr lang="en-US" sz="1100" b="1" baseline="0"/>
              <a:t> the USGS Recharge raster file was converted into points using the ArcMap program.  These points represented the average value at the center of a 1 square kilometer area. </a:t>
            </a:r>
          </a:p>
          <a:p>
            <a:pPr algn="l"/>
            <a:endParaRPr lang="en-US" sz="1100" b="1" baseline="0"/>
          </a:p>
          <a:p>
            <a:pPr algn="l"/>
            <a:r>
              <a:rPr lang="en-US" sz="1100" b="1" baseline="0"/>
              <a:t>2.  Next, the points were intersected with the NRCS HUC 8 shapefile to obtain the total estimated recharge in millimeters per square kilometer per year per HUC 8.</a:t>
            </a:r>
          </a:p>
          <a:p>
            <a:pPr algn="l"/>
            <a:endParaRPr lang="en-US" sz="1100" b="1" baseline="0"/>
          </a:p>
          <a:p>
            <a:pPr algn="l"/>
            <a:r>
              <a:rPr lang="en-US" sz="1100" b="1" baseline="0"/>
              <a:t>3.  Thirdly, the values of each point were multiplied by .81 to obtain the recharge in acre-feet per year per HUC 8.</a:t>
            </a:r>
          </a:p>
          <a:p>
            <a:pPr algn="l"/>
            <a:endParaRPr lang="en-US" sz="1100" b="1" baseline="0"/>
          </a:p>
          <a:p>
            <a:pPr algn="l"/>
            <a:r>
              <a:rPr lang="en-US" sz="1100" b="1" baseline="0"/>
              <a:t>4.  Lastly, the values of the points were aggregated (summed) by HUC 8 to obtain the Total recharge in AFY by HUC 8.</a:t>
            </a:r>
            <a:endParaRPr lang="en-US" sz="1100" b="1"/>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579120</xdr:colOff>
      <xdr:row>2</xdr:row>
      <xdr:rowOff>53340</xdr:rowOff>
    </xdr:from>
    <xdr:to>
      <xdr:col>16</xdr:col>
      <xdr:colOff>137160</xdr:colOff>
      <xdr:row>27</xdr:row>
      <xdr:rowOff>129540</xdr:rowOff>
    </xdr:to>
    <xdr:grpSp>
      <xdr:nvGrpSpPr>
        <xdr:cNvPr id="2" name="Group 1"/>
        <xdr:cNvGrpSpPr/>
      </xdr:nvGrpSpPr>
      <xdr:grpSpPr>
        <a:xfrm>
          <a:off x="579120" y="472440"/>
          <a:ext cx="9311640" cy="4648200"/>
          <a:chOff x="327660" y="548640"/>
          <a:chExt cx="9311640" cy="4648200"/>
        </a:xfrm>
      </xdr:grpSpPr>
      <xdr:sp macro="" textlink="">
        <xdr:nvSpPr>
          <xdr:cNvPr id="3" name="Rounded Rectangle 2"/>
          <xdr:cNvSpPr/>
        </xdr:nvSpPr>
        <xdr:spPr>
          <a:xfrm>
            <a:off x="327660" y="548640"/>
            <a:ext cx="9311640" cy="46482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sp macro="" textlink="">
        <xdr:nvSpPr>
          <xdr:cNvPr id="4" name="Rounded Rectangle 3"/>
          <xdr:cNvSpPr/>
        </xdr:nvSpPr>
        <xdr:spPr>
          <a:xfrm>
            <a:off x="701040" y="891540"/>
            <a:ext cx="4160520" cy="408432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endParaRPr lang="en-US" sz="1100"/>
          </a:p>
        </xdr:txBody>
      </xdr:sp>
      <xdr:sp macro="" textlink="">
        <xdr:nvSpPr>
          <xdr:cNvPr id="5" name="Rounded Rectangle 4"/>
          <xdr:cNvSpPr/>
        </xdr:nvSpPr>
        <xdr:spPr>
          <a:xfrm>
            <a:off x="5074920" y="922020"/>
            <a:ext cx="4160520" cy="408432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ctr"/>
            <a:r>
              <a:rPr lang="en-US" sz="1200" b="1" u="sng"/>
              <a:t>Storage</a:t>
            </a:r>
          </a:p>
          <a:p>
            <a:pPr algn="l"/>
            <a:r>
              <a:rPr lang="en-US" sz="1200" b="1" u="none"/>
              <a:t>1.  The dams were added to an</a:t>
            </a:r>
            <a:r>
              <a:rPr lang="en-US" sz="1200" b="1" u="none" baseline="0"/>
              <a:t> ArcMap dataframe using the latitude and longitude provided.  A quick visual inspection was performed to ensure the dams were placed in the proper locations as described by the counties, rivers and cities associated with them.</a:t>
            </a:r>
          </a:p>
          <a:p>
            <a:pPr algn="l"/>
            <a:endParaRPr lang="en-US" sz="1200" b="1" u="none" baseline="0"/>
          </a:p>
          <a:p>
            <a:pPr algn="l"/>
            <a:r>
              <a:rPr lang="en-US" sz="1200" b="1" u="none" baseline="0"/>
              <a:t>2.   Next, the dam location points were intersected with the NRCS HUC 8 shapefile to assign a HUC 8 to each dam location.</a:t>
            </a:r>
          </a:p>
          <a:p>
            <a:pPr algn="l"/>
            <a:endParaRPr lang="en-US" sz="1200" b="1" u="none" baseline="0"/>
          </a:p>
          <a:p>
            <a:pPr algn="l"/>
            <a:r>
              <a:rPr lang="en-US" sz="1200" b="1" u="none" baseline="0"/>
              <a:t>3.  Lastly, the normal &amp; maximum storage and surface area values were aggregated by HUC 8 to obtain the total normal storage, maximum storage and surface area of reservoirs per HUC 8.</a:t>
            </a:r>
            <a:endParaRPr lang="en-US" sz="1200" b="1" u="none"/>
          </a:p>
        </xdr:txBody>
      </xdr:sp>
      <xdr:pic>
        <xdr:nvPicPr>
          <xdr:cNvPr id="6"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86840" y="1028700"/>
            <a:ext cx="2781300" cy="381120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2</xdr:row>
      <xdr:rowOff>0</xdr:rowOff>
    </xdr:from>
    <xdr:to>
      <xdr:col>22</xdr:col>
      <xdr:colOff>320040</xdr:colOff>
      <xdr:row>40</xdr:row>
      <xdr:rowOff>60959</xdr:rowOff>
    </xdr:to>
    <xdr:grpSp>
      <xdr:nvGrpSpPr>
        <xdr:cNvPr id="2" name="Group 1"/>
        <xdr:cNvGrpSpPr/>
      </xdr:nvGrpSpPr>
      <xdr:grpSpPr>
        <a:xfrm>
          <a:off x="609600" y="457200"/>
          <a:ext cx="13121640" cy="7010399"/>
          <a:chOff x="701040" y="449581"/>
          <a:chExt cx="13121640" cy="7010399"/>
        </a:xfrm>
      </xdr:grpSpPr>
      <xdr:sp macro="" textlink="">
        <xdr:nvSpPr>
          <xdr:cNvPr id="3" name="Rounded Rectangle 2"/>
          <xdr:cNvSpPr/>
        </xdr:nvSpPr>
        <xdr:spPr>
          <a:xfrm>
            <a:off x="5791200" y="449581"/>
            <a:ext cx="8031480" cy="395478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ctr"/>
            <a:r>
              <a:rPr lang="en-US" sz="1600" b="1" u="sng"/>
              <a:t>Species</a:t>
            </a:r>
            <a:endParaRPr lang="en-US" sz="1100" b="1" u="sng"/>
          </a:p>
          <a:p>
            <a:pPr algn="l"/>
            <a:endParaRPr lang="en-US" sz="1100"/>
          </a:p>
          <a:p>
            <a:pPr algn="l"/>
            <a:r>
              <a:rPr lang="en-US" sz="1100"/>
              <a:t>1</a:t>
            </a:r>
            <a:r>
              <a:rPr lang="en-US" sz="1200"/>
              <a:t>.  The Species</a:t>
            </a:r>
            <a:r>
              <a:rPr lang="en-US" sz="1200" baseline="0"/>
              <a:t> data was presented online by state and county.  The information was downloaded by both state and county.</a:t>
            </a:r>
          </a:p>
          <a:p>
            <a:pPr algn="l"/>
            <a:endParaRPr lang="en-US" sz="1200" baseline="0"/>
          </a:p>
          <a:p>
            <a:pPr algn="l"/>
            <a:r>
              <a:rPr lang="en-US" sz="1200" baseline="0"/>
              <a:t>2.  The data was placed into an Excel spreadsheet and sorted by Species, State and County.</a:t>
            </a:r>
          </a:p>
          <a:p>
            <a:pPr algn="l"/>
            <a:endParaRPr lang="en-US" sz="1200" baseline="0"/>
          </a:p>
          <a:p>
            <a:pPr algn="l"/>
            <a:r>
              <a:rPr lang="en-US" sz="1200" baseline="0"/>
              <a:t>3.  In ArcMap, the NRCS HUC 8 and Counties shapefiles were intersected to identify which HUC 8s coincided with which counties.</a:t>
            </a:r>
          </a:p>
          <a:p>
            <a:pPr algn="l"/>
            <a:endParaRPr lang="en-US" sz="1200" baseline="0"/>
          </a:p>
          <a:p>
            <a:pPr algn="l"/>
            <a:r>
              <a:rPr lang="en-US" sz="1200" baseline="0"/>
              <a:t>4.  In Excel, the species that occurred in each county were then assigned to each piece of HUC 8 that occurred within that county.</a:t>
            </a:r>
          </a:p>
          <a:p>
            <a:pPr algn="l"/>
            <a:endParaRPr lang="en-US" sz="1200" baseline="0"/>
          </a:p>
          <a:p>
            <a:pPr algn="l"/>
            <a:r>
              <a:rPr lang="en-US" sz="1200" baseline="0"/>
              <a:t>5.  Through sorting and editing, each species was counted only once for each county/HUC 8 combination.</a:t>
            </a:r>
          </a:p>
          <a:p>
            <a:pPr algn="l"/>
            <a:endParaRPr lang="en-US" sz="1200" baseline="0"/>
          </a:p>
          <a:p>
            <a:pPr algn="l"/>
            <a:r>
              <a:rPr lang="en-US" sz="1200" baseline="0"/>
              <a:t>6.  Lastly, the number of species occurring in each county/HUC 8 combination were aggregated by HUC 8.</a:t>
            </a:r>
            <a:endParaRPr lang="en-US" sz="1200"/>
          </a:p>
        </xdr:txBody>
      </xdr:sp>
      <xdr:grpSp>
        <xdr:nvGrpSpPr>
          <xdr:cNvPr id="4" name="Group 3"/>
          <xdr:cNvGrpSpPr/>
        </xdr:nvGrpSpPr>
        <xdr:grpSpPr>
          <a:xfrm>
            <a:off x="701040" y="449581"/>
            <a:ext cx="4251960" cy="7010399"/>
            <a:chOff x="701040" y="358141"/>
            <a:chExt cx="4251960" cy="7010399"/>
          </a:xfrm>
        </xdr:grpSpPr>
        <xdr:sp macro="" textlink="">
          <xdr:nvSpPr>
            <xdr:cNvPr id="5" name="Rounded Rectangle 4"/>
            <xdr:cNvSpPr/>
          </xdr:nvSpPr>
          <xdr:spPr>
            <a:xfrm>
              <a:off x="701040" y="449580"/>
              <a:ext cx="4251960" cy="691896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endParaRPr lang="en-US" sz="1100"/>
            </a:p>
          </xdr:txBody>
        </xdr:sp>
        <xdr:pic>
          <xdr:nvPicPr>
            <xdr:cNvPr id="6"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2040" y="358141"/>
              <a:ext cx="3710892" cy="6675120"/>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workbookViewId="0">
      <pane ySplit="2" topLeftCell="A3" activePane="bottomLeft" state="frozen"/>
      <selection pane="bottomLeft" activeCell="F26" sqref="F26"/>
    </sheetView>
  </sheetViews>
  <sheetFormatPr defaultRowHeight="14.4" x14ac:dyDescent="0.3"/>
  <cols>
    <col min="8" max="8" width="63.5546875" customWidth="1"/>
    <col min="9" max="11" width="15.77734375" customWidth="1"/>
  </cols>
  <sheetData>
    <row r="1" spans="1:11" ht="22.2" thickTop="1" thickBot="1" x14ac:dyDescent="0.45">
      <c r="A1" s="176" t="s">
        <v>396</v>
      </c>
      <c r="B1" s="177"/>
      <c r="C1" s="177"/>
      <c r="D1" s="177"/>
      <c r="E1" s="177"/>
      <c r="F1" s="177"/>
      <c r="G1" s="178"/>
      <c r="H1" s="179" t="s">
        <v>504</v>
      </c>
      <c r="I1" s="180"/>
      <c r="J1" s="180"/>
      <c r="K1" s="181"/>
    </row>
    <row r="2" spans="1:11" ht="44.4" thickTop="1" thickBot="1" x14ac:dyDescent="0.35">
      <c r="A2" s="145" t="s">
        <v>6</v>
      </c>
      <c r="B2" s="146" t="s">
        <v>401</v>
      </c>
      <c r="C2" s="146" t="s">
        <v>499</v>
      </c>
      <c r="D2" s="146" t="s">
        <v>500</v>
      </c>
      <c r="E2" s="146" t="s">
        <v>501</v>
      </c>
      <c r="F2" s="146" t="s">
        <v>502</v>
      </c>
      <c r="G2" s="147" t="s">
        <v>503</v>
      </c>
      <c r="H2" s="148" t="s">
        <v>381</v>
      </c>
      <c r="I2" s="149" t="s">
        <v>386</v>
      </c>
      <c r="J2" s="149" t="s">
        <v>387</v>
      </c>
      <c r="K2" s="150" t="s">
        <v>388</v>
      </c>
    </row>
    <row r="3" spans="1:11" ht="15" thickTop="1" x14ac:dyDescent="0.3">
      <c r="A3" s="151">
        <v>17010214</v>
      </c>
      <c r="B3" s="107">
        <v>12392895</v>
      </c>
      <c r="C3" s="107">
        <v>0.71</v>
      </c>
      <c r="D3" s="107">
        <v>1.9</v>
      </c>
      <c r="E3" s="107">
        <v>2.4</v>
      </c>
      <c r="F3" s="107">
        <v>3.4</v>
      </c>
      <c r="G3" s="108">
        <v>141.80000000000001</v>
      </c>
      <c r="H3" s="106" t="s">
        <v>391</v>
      </c>
      <c r="I3" s="107">
        <v>223</v>
      </c>
      <c r="J3" s="107">
        <v>810</v>
      </c>
      <c r="K3" s="108">
        <v>44</v>
      </c>
    </row>
    <row r="4" spans="1:11" x14ac:dyDescent="0.3">
      <c r="A4" s="114">
        <v>17010215</v>
      </c>
      <c r="B4" s="95"/>
      <c r="C4" s="95"/>
      <c r="D4" s="95"/>
      <c r="E4" s="95"/>
      <c r="F4" s="95"/>
      <c r="G4" s="110"/>
      <c r="H4" s="109" t="s">
        <v>392</v>
      </c>
      <c r="I4" s="95">
        <v>78</v>
      </c>
      <c r="J4" s="95">
        <v>264</v>
      </c>
      <c r="K4" s="110">
        <v>35</v>
      </c>
    </row>
    <row r="5" spans="1:11" x14ac:dyDescent="0.3">
      <c r="A5" s="114">
        <v>17010216</v>
      </c>
      <c r="B5" s="95">
        <v>12398600</v>
      </c>
      <c r="C5" s="95">
        <v>5560</v>
      </c>
      <c r="D5" s="95">
        <v>8940</v>
      </c>
      <c r="E5" s="95">
        <v>11100</v>
      </c>
      <c r="F5" s="95">
        <v>14100</v>
      </c>
      <c r="G5" s="110">
        <v>26166.082999999999</v>
      </c>
      <c r="H5" s="109" t="s">
        <v>393</v>
      </c>
      <c r="I5" s="95">
        <v>121</v>
      </c>
      <c r="J5" s="95">
        <v>1206</v>
      </c>
      <c r="K5" s="110">
        <v>13</v>
      </c>
    </row>
    <row r="6" spans="1:11" x14ac:dyDescent="0.3">
      <c r="A6" s="114">
        <v>17010303</v>
      </c>
      <c r="B6" s="95"/>
      <c r="C6" s="95"/>
      <c r="D6" s="95"/>
      <c r="E6" s="95"/>
      <c r="F6" s="95"/>
      <c r="G6" s="110"/>
      <c r="H6" s="109" t="s">
        <v>394</v>
      </c>
      <c r="I6" s="95">
        <v>192</v>
      </c>
      <c r="J6" s="95">
        <v>45</v>
      </c>
      <c r="K6" s="110">
        <v>23</v>
      </c>
    </row>
    <row r="7" spans="1:11" ht="15" thickBot="1" x14ac:dyDescent="0.35">
      <c r="A7" s="114">
        <v>17010305</v>
      </c>
      <c r="B7" s="95">
        <v>12422500</v>
      </c>
      <c r="C7" s="95">
        <v>839.73</v>
      </c>
      <c r="D7" s="95">
        <v>1270</v>
      </c>
      <c r="E7" s="95">
        <v>1500</v>
      </c>
      <c r="F7" s="95">
        <v>1860</v>
      </c>
      <c r="G7" s="110">
        <v>6716.1379999999999</v>
      </c>
      <c r="H7" s="111" t="s">
        <v>395</v>
      </c>
      <c r="I7" s="112">
        <v>99</v>
      </c>
      <c r="J7" s="112">
        <v>245</v>
      </c>
      <c r="K7" s="113">
        <v>76</v>
      </c>
    </row>
    <row r="8" spans="1:11" ht="15" thickTop="1" x14ac:dyDescent="0.3">
      <c r="A8" s="114">
        <v>17010306</v>
      </c>
      <c r="B8" s="95">
        <v>12424000</v>
      </c>
      <c r="C8" s="95">
        <v>2</v>
      </c>
      <c r="D8" s="95">
        <v>5.9</v>
      </c>
      <c r="E8" s="95">
        <v>9</v>
      </c>
      <c r="F8" s="95">
        <v>15</v>
      </c>
      <c r="G8" s="110">
        <v>237.02</v>
      </c>
    </row>
    <row r="9" spans="1:11" x14ac:dyDescent="0.3">
      <c r="A9" s="114">
        <v>17010307</v>
      </c>
      <c r="B9" s="95">
        <v>12433500</v>
      </c>
      <c r="C9" s="95">
        <v>1303.5</v>
      </c>
      <c r="D9" s="95">
        <v>1880</v>
      </c>
      <c r="E9" s="95">
        <v>2100</v>
      </c>
      <c r="F9" s="95">
        <v>2360</v>
      </c>
      <c r="G9" s="110">
        <v>7324.5749999999998</v>
      </c>
    </row>
    <row r="10" spans="1:11" x14ac:dyDescent="0.3">
      <c r="A10" s="114">
        <v>17010308</v>
      </c>
      <c r="B10" s="95">
        <v>12431500</v>
      </c>
      <c r="C10" s="95">
        <v>325</v>
      </c>
      <c r="D10" s="95">
        <v>346.65</v>
      </c>
      <c r="E10" s="95">
        <v>386</v>
      </c>
      <c r="F10" s="95">
        <v>415</v>
      </c>
      <c r="G10" s="110">
        <v>602.31200000000001</v>
      </c>
    </row>
    <row r="11" spans="1:11" x14ac:dyDescent="0.3">
      <c r="A11" s="114">
        <v>17020001</v>
      </c>
      <c r="B11" s="95">
        <v>12405500</v>
      </c>
      <c r="C11" s="95">
        <v>16350</v>
      </c>
      <c r="D11" s="95">
        <v>20900</v>
      </c>
      <c r="E11" s="95">
        <v>24000</v>
      </c>
      <c r="F11" s="95">
        <v>30000</v>
      </c>
      <c r="G11" s="110">
        <v>103265.88</v>
      </c>
    </row>
    <row r="12" spans="1:11" x14ac:dyDescent="0.3">
      <c r="A12" s="114">
        <v>17020002</v>
      </c>
      <c r="B12" s="95">
        <v>12405000</v>
      </c>
      <c r="C12" s="95">
        <v>295</v>
      </c>
      <c r="D12" s="95">
        <v>470</v>
      </c>
      <c r="E12" s="95">
        <v>548</v>
      </c>
      <c r="F12" s="95">
        <v>665</v>
      </c>
      <c r="G12" s="110">
        <v>2849.29</v>
      </c>
    </row>
    <row r="13" spans="1:11" x14ac:dyDescent="0.3">
      <c r="A13" s="114">
        <v>17020003</v>
      </c>
      <c r="B13" s="95">
        <v>12409000</v>
      </c>
      <c r="C13" s="95">
        <v>24</v>
      </c>
      <c r="D13" s="95">
        <v>47.1</v>
      </c>
      <c r="E13" s="95">
        <v>65</v>
      </c>
      <c r="F13" s="95">
        <v>93</v>
      </c>
      <c r="G13" s="110">
        <v>309.04300000000001</v>
      </c>
    </row>
    <row r="14" spans="1:11" x14ac:dyDescent="0.3">
      <c r="A14" s="114">
        <v>17020004</v>
      </c>
      <c r="B14" s="95">
        <v>12435000</v>
      </c>
      <c r="C14" s="95">
        <v>32</v>
      </c>
      <c r="D14" s="95">
        <v>36</v>
      </c>
      <c r="E14" s="95">
        <v>39</v>
      </c>
      <c r="F14" s="95">
        <v>54</v>
      </c>
      <c r="G14" s="110">
        <v>252.36199999999999</v>
      </c>
    </row>
    <row r="15" spans="1:11" x14ac:dyDescent="0.3">
      <c r="A15" s="114">
        <v>17020005</v>
      </c>
      <c r="B15" s="95">
        <v>12450700</v>
      </c>
      <c r="C15" s="95">
        <v>41250</v>
      </c>
      <c r="D15" s="95">
        <v>55700</v>
      </c>
      <c r="E15" s="95">
        <v>63900</v>
      </c>
      <c r="F15" s="95">
        <v>75300</v>
      </c>
      <c r="G15" s="110">
        <v>111644.43700000001</v>
      </c>
    </row>
    <row r="16" spans="1:11" x14ac:dyDescent="0.3">
      <c r="A16" s="114">
        <v>17020006</v>
      </c>
      <c r="B16" s="95">
        <v>12447300</v>
      </c>
      <c r="C16" s="95">
        <v>635</v>
      </c>
      <c r="D16" s="95">
        <v>850</v>
      </c>
      <c r="E16" s="95">
        <v>978</v>
      </c>
      <c r="F16" s="95">
        <v>1120</v>
      </c>
      <c r="G16" s="110">
        <v>2848.63</v>
      </c>
    </row>
    <row r="17" spans="1:7" x14ac:dyDescent="0.3">
      <c r="A17" s="114">
        <v>17020007</v>
      </c>
      <c r="B17" s="95">
        <v>12443500</v>
      </c>
      <c r="C17" s="95">
        <v>169</v>
      </c>
      <c r="D17" s="95">
        <v>338</v>
      </c>
      <c r="E17" s="95">
        <v>390</v>
      </c>
      <c r="F17" s="95">
        <v>453</v>
      </c>
      <c r="G17" s="110">
        <v>2165.3690000000001</v>
      </c>
    </row>
    <row r="18" spans="1:7" x14ac:dyDescent="0.3">
      <c r="A18" s="114">
        <v>17020008</v>
      </c>
      <c r="B18" s="95">
        <v>12450500</v>
      </c>
      <c r="C18" s="95">
        <v>280</v>
      </c>
      <c r="D18" s="95">
        <v>326</v>
      </c>
      <c r="E18" s="95">
        <v>350</v>
      </c>
      <c r="F18" s="95">
        <v>395</v>
      </c>
      <c r="G18" s="110">
        <v>1632.5450000000001</v>
      </c>
    </row>
    <row r="19" spans="1:7" x14ac:dyDescent="0.3">
      <c r="A19" s="114">
        <v>17020009</v>
      </c>
      <c r="B19" s="95">
        <v>12452500</v>
      </c>
      <c r="C19" s="95">
        <v>17</v>
      </c>
      <c r="D19" s="95">
        <v>244</v>
      </c>
      <c r="E19" s="95">
        <v>480</v>
      </c>
      <c r="F19" s="95">
        <v>845</v>
      </c>
      <c r="G19" s="110">
        <v>2047.7919999999999</v>
      </c>
    </row>
    <row r="20" spans="1:7" x14ac:dyDescent="0.3">
      <c r="A20" s="114">
        <v>17020010</v>
      </c>
      <c r="B20" s="95">
        <v>12464500</v>
      </c>
      <c r="C20" s="95">
        <v>25354</v>
      </c>
      <c r="D20" s="95">
        <v>35200</v>
      </c>
      <c r="E20" s="95">
        <v>42440</v>
      </c>
      <c r="F20" s="95">
        <v>51680</v>
      </c>
      <c r="G20" s="110">
        <v>121503.63099999999</v>
      </c>
    </row>
    <row r="21" spans="1:7" x14ac:dyDescent="0.3">
      <c r="A21" s="114">
        <v>17020011</v>
      </c>
      <c r="B21" s="95">
        <v>12462500</v>
      </c>
      <c r="C21" s="95">
        <v>383.76</v>
      </c>
      <c r="D21" s="95">
        <v>522</v>
      </c>
      <c r="E21" s="95">
        <v>641</v>
      </c>
      <c r="F21" s="95">
        <v>867</v>
      </c>
      <c r="G21" s="110">
        <v>3263.7649999999999</v>
      </c>
    </row>
    <row r="22" spans="1:7" x14ac:dyDescent="0.3">
      <c r="A22" s="114">
        <v>17020012</v>
      </c>
      <c r="B22" s="95">
        <v>12464000</v>
      </c>
      <c r="C22" s="95">
        <v>0</v>
      </c>
      <c r="D22" s="95">
        <v>0</v>
      </c>
      <c r="E22" s="95">
        <v>0</v>
      </c>
      <c r="F22" s="95">
        <v>0</v>
      </c>
      <c r="G22" s="110">
        <v>2.0219999999999998</v>
      </c>
    </row>
    <row r="23" spans="1:7" x14ac:dyDescent="0.3">
      <c r="A23" s="114">
        <v>17020013</v>
      </c>
      <c r="B23" s="95">
        <v>12465000</v>
      </c>
      <c r="C23" s="95">
        <v>0.3</v>
      </c>
      <c r="D23" s="95">
        <v>1.4</v>
      </c>
      <c r="E23" s="95">
        <v>2.7</v>
      </c>
      <c r="F23" s="95">
        <v>5.3</v>
      </c>
      <c r="G23" s="110">
        <v>65.418999999999997</v>
      </c>
    </row>
    <row r="24" spans="1:7" x14ac:dyDescent="0.3">
      <c r="A24" s="114">
        <v>17020014</v>
      </c>
      <c r="B24" s="95">
        <v>12468500</v>
      </c>
      <c r="C24" s="95">
        <v>0.4</v>
      </c>
      <c r="D24" s="95">
        <v>1.4</v>
      </c>
      <c r="E24" s="95">
        <v>2.7</v>
      </c>
      <c r="F24" s="95">
        <v>5.46</v>
      </c>
      <c r="G24" s="110">
        <v>10.287000000000001</v>
      </c>
    </row>
    <row r="25" spans="1:7" x14ac:dyDescent="0.3">
      <c r="A25" s="114">
        <v>17020015</v>
      </c>
      <c r="B25" s="95">
        <v>12472600</v>
      </c>
      <c r="C25" s="95">
        <v>45</v>
      </c>
      <c r="D25" s="95">
        <v>63</v>
      </c>
      <c r="E25" s="95">
        <v>78</v>
      </c>
      <c r="F25" s="95">
        <v>130</v>
      </c>
      <c r="G25" s="110">
        <v>199.208</v>
      </c>
    </row>
    <row r="26" spans="1:7" x14ac:dyDescent="0.3">
      <c r="A26" s="114">
        <v>17020016</v>
      </c>
      <c r="B26" s="95">
        <v>12514000</v>
      </c>
      <c r="C26" s="95">
        <v>0</v>
      </c>
      <c r="D26" s="95">
        <v>0</v>
      </c>
      <c r="E26" s="95">
        <v>53960</v>
      </c>
      <c r="F26" s="95">
        <v>64620</v>
      </c>
      <c r="G26" s="110">
        <v>120188.22500000001</v>
      </c>
    </row>
    <row r="27" spans="1:7" x14ac:dyDescent="0.3">
      <c r="A27" s="114">
        <v>17030001</v>
      </c>
      <c r="B27" s="95">
        <v>12487000</v>
      </c>
      <c r="C27" s="95">
        <v>285</v>
      </c>
      <c r="D27" s="95">
        <v>441</v>
      </c>
      <c r="E27" s="95">
        <v>503</v>
      </c>
      <c r="F27" s="95">
        <v>577</v>
      </c>
      <c r="G27" s="110">
        <v>2192.674</v>
      </c>
    </row>
    <row r="28" spans="1:7" x14ac:dyDescent="0.3">
      <c r="A28" s="114">
        <v>17030002</v>
      </c>
      <c r="B28" s="95">
        <v>12499000</v>
      </c>
      <c r="C28" s="95">
        <v>82</v>
      </c>
      <c r="D28" s="95">
        <v>160</v>
      </c>
      <c r="E28" s="95">
        <v>277</v>
      </c>
      <c r="F28" s="95">
        <v>414</v>
      </c>
      <c r="G28" s="110">
        <v>1666.7539999999999</v>
      </c>
    </row>
    <row r="29" spans="1:7" x14ac:dyDescent="0.3">
      <c r="A29" s="114">
        <v>17030003</v>
      </c>
      <c r="B29" s="95">
        <v>12510500</v>
      </c>
      <c r="C29" s="95">
        <v>396.8</v>
      </c>
      <c r="D29" s="95">
        <v>989</v>
      </c>
      <c r="E29" s="95">
        <v>1290</v>
      </c>
      <c r="F29" s="95">
        <v>1570</v>
      </c>
      <c r="G29" s="110">
        <v>3592.5430000000001</v>
      </c>
    </row>
    <row r="30" spans="1:7" x14ac:dyDescent="0.3">
      <c r="A30" s="114">
        <v>17060103</v>
      </c>
      <c r="B30" s="95">
        <v>13335050</v>
      </c>
      <c r="C30" s="95">
        <v>24</v>
      </c>
      <c r="D30" s="95">
        <v>29</v>
      </c>
      <c r="E30" s="95">
        <v>32</v>
      </c>
      <c r="F30" s="95">
        <v>35</v>
      </c>
      <c r="G30" s="110">
        <v>101.71299999999999</v>
      </c>
    </row>
    <row r="31" spans="1:7" x14ac:dyDescent="0.3">
      <c r="A31" s="114">
        <v>17060106</v>
      </c>
      <c r="B31" s="95">
        <v>13334000</v>
      </c>
      <c r="C31" s="95">
        <v>495</v>
      </c>
      <c r="D31" s="95">
        <v>565</v>
      </c>
      <c r="E31" s="95">
        <v>640</v>
      </c>
      <c r="F31" s="95">
        <v>720</v>
      </c>
      <c r="G31" s="110">
        <v>2628.9540000000002</v>
      </c>
    </row>
    <row r="32" spans="1:7" x14ac:dyDescent="0.3">
      <c r="A32" s="114">
        <v>17060107</v>
      </c>
      <c r="B32" s="95">
        <v>13344500</v>
      </c>
      <c r="C32" s="95">
        <v>36</v>
      </c>
      <c r="D32" s="95">
        <v>50</v>
      </c>
      <c r="E32" s="95">
        <v>58</v>
      </c>
      <c r="F32" s="95">
        <v>72</v>
      </c>
      <c r="G32" s="110">
        <v>170.45099999999999</v>
      </c>
    </row>
    <row r="33" spans="1:7" x14ac:dyDescent="0.3">
      <c r="A33" s="114">
        <v>17060108</v>
      </c>
      <c r="B33" s="95">
        <v>13351000</v>
      </c>
      <c r="C33" s="95">
        <v>3.3</v>
      </c>
      <c r="D33" s="95">
        <v>19</v>
      </c>
      <c r="E33" s="95">
        <v>30</v>
      </c>
      <c r="F33" s="95">
        <v>51</v>
      </c>
      <c r="G33" s="110">
        <v>627.39</v>
      </c>
    </row>
    <row r="34" spans="1:7" x14ac:dyDescent="0.3">
      <c r="A34" s="114">
        <v>17060109</v>
      </c>
      <c r="B34" s="95">
        <v>13349500</v>
      </c>
      <c r="C34" s="95">
        <v>0</v>
      </c>
      <c r="D34" s="95">
        <v>0.1</v>
      </c>
      <c r="E34" s="95">
        <v>0.9</v>
      </c>
      <c r="F34" s="95">
        <v>3.2</v>
      </c>
      <c r="G34" s="110">
        <v>80.213999999999999</v>
      </c>
    </row>
    <row r="35" spans="1:7" x14ac:dyDescent="0.3">
      <c r="A35" s="114">
        <v>17060110</v>
      </c>
      <c r="B35" s="95">
        <v>13353000</v>
      </c>
      <c r="C35" s="95">
        <v>11500</v>
      </c>
      <c r="D35" s="95">
        <v>16600</v>
      </c>
      <c r="E35" s="95">
        <v>20300</v>
      </c>
      <c r="F35" s="95">
        <v>24900</v>
      </c>
      <c r="G35" s="110">
        <v>54536.735999999997</v>
      </c>
    </row>
    <row r="36" spans="1:7" x14ac:dyDescent="0.3">
      <c r="A36" s="114">
        <v>17060306</v>
      </c>
      <c r="B36" s="95">
        <v>12424000</v>
      </c>
      <c r="C36" s="95">
        <v>2</v>
      </c>
      <c r="D36" s="95">
        <v>5.9</v>
      </c>
      <c r="E36" s="95">
        <v>9</v>
      </c>
      <c r="F36" s="95">
        <v>15</v>
      </c>
      <c r="G36" s="110">
        <v>2895.4</v>
      </c>
    </row>
    <row r="37" spans="1:7" x14ac:dyDescent="0.3">
      <c r="A37" s="114">
        <v>17070101</v>
      </c>
      <c r="B37" s="95">
        <v>14034350</v>
      </c>
      <c r="C37" s="95">
        <v>0.2</v>
      </c>
      <c r="D37" s="95">
        <v>0.5</v>
      </c>
      <c r="E37" s="95">
        <v>0.6</v>
      </c>
      <c r="F37" s="95">
        <v>0.7</v>
      </c>
      <c r="G37" s="110">
        <v>8.1349999999999998</v>
      </c>
    </row>
    <row r="38" spans="1:7" x14ac:dyDescent="0.3">
      <c r="A38" s="114">
        <v>17070102</v>
      </c>
      <c r="B38" s="95">
        <v>14018500</v>
      </c>
      <c r="C38" s="95">
        <v>3.4940000000000002</v>
      </c>
      <c r="D38" s="95">
        <v>7.7</v>
      </c>
      <c r="E38" s="95">
        <v>14</v>
      </c>
      <c r="F38" s="95">
        <v>36</v>
      </c>
      <c r="G38" s="110">
        <v>572.98299999999995</v>
      </c>
    </row>
    <row r="39" spans="1:7" x14ac:dyDescent="0.3">
      <c r="A39" s="114">
        <v>17070105</v>
      </c>
      <c r="B39" s="95">
        <v>14128500</v>
      </c>
      <c r="C39" s="95">
        <v>151</v>
      </c>
      <c r="D39" s="95">
        <v>178</v>
      </c>
      <c r="E39" s="95">
        <v>202</v>
      </c>
      <c r="F39" s="95">
        <v>260</v>
      </c>
      <c r="G39" s="110">
        <v>1198.799</v>
      </c>
    </row>
    <row r="40" spans="1:7" x14ac:dyDescent="0.3">
      <c r="A40" s="114">
        <v>17070106</v>
      </c>
      <c r="B40" s="95">
        <v>14113000</v>
      </c>
      <c r="C40" s="95">
        <v>511.39</v>
      </c>
      <c r="D40" s="95">
        <v>584</v>
      </c>
      <c r="E40" s="95">
        <v>641</v>
      </c>
      <c r="F40" s="95">
        <v>740</v>
      </c>
      <c r="G40" s="110">
        <v>1583.63</v>
      </c>
    </row>
    <row r="41" spans="1:7" x14ac:dyDescent="0.3">
      <c r="A41" s="114">
        <v>17080001</v>
      </c>
      <c r="B41" s="95">
        <v>14143500</v>
      </c>
      <c r="C41" s="95">
        <v>53.15</v>
      </c>
      <c r="D41" s="95">
        <v>69</v>
      </c>
      <c r="E41" s="95">
        <v>83</v>
      </c>
      <c r="F41" s="95">
        <v>128</v>
      </c>
      <c r="G41" s="110">
        <v>872.82500000000005</v>
      </c>
    </row>
    <row r="42" spans="1:7" x14ac:dyDescent="0.3">
      <c r="A42" s="114">
        <v>17080002</v>
      </c>
      <c r="B42" s="95">
        <v>14220500</v>
      </c>
      <c r="C42" s="95">
        <v>670</v>
      </c>
      <c r="D42" s="95">
        <v>826</v>
      </c>
      <c r="E42" s="95">
        <v>1020</v>
      </c>
      <c r="F42" s="95">
        <v>1470</v>
      </c>
      <c r="G42" s="110">
        <v>4753.183</v>
      </c>
    </row>
    <row r="43" spans="1:7" x14ac:dyDescent="0.3">
      <c r="A43" s="114">
        <v>17080003</v>
      </c>
      <c r="B43" s="95">
        <v>14223500</v>
      </c>
      <c r="C43" s="95">
        <v>194</v>
      </c>
      <c r="D43" s="95">
        <v>235</v>
      </c>
      <c r="E43" s="95">
        <v>262</v>
      </c>
      <c r="F43" s="95">
        <v>342</v>
      </c>
      <c r="G43" s="110">
        <v>1249.711</v>
      </c>
    </row>
    <row r="44" spans="1:7" x14ac:dyDescent="0.3">
      <c r="A44" s="114">
        <v>17080004</v>
      </c>
      <c r="B44" s="95">
        <v>14231000</v>
      </c>
      <c r="C44" s="95">
        <v>356</v>
      </c>
      <c r="D44" s="95">
        <v>522.85</v>
      </c>
      <c r="E44" s="95">
        <v>671.7</v>
      </c>
      <c r="F44" s="95">
        <v>906</v>
      </c>
      <c r="G44" s="110">
        <v>2843.3159999999998</v>
      </c>
    </row>
    <row r="45" spans="1:7" x14ac:dyDescent="0.3">
      <c r="A45" s="114">
        <v>17080005</v>
      </c>
      <c r="B45" s="95">
        <v>14243000</v>
      </c>
      <c r="C45" s="95">
        <v>1450</v>
      </c>
      <c r="D45" s="95">
        <v>1930</v>
      </c>
      <c r="E45" s="95">
        <v>2500</v>
      </c>
      <c r="F45" s="95">
        <v>3550</v>
      </c>
      <c r="G45" s="110">
        <v>9535.9529999999995</v>
      </c>
    </row>
    <row r="46" spans="1:7" x14ac:dyDescent="0.3">
      <c r="A46" s="114">
        <v>17080006</v>
      </c>
      <c r="B46" s="95">
        <v>14250000</v>
      </c>
      <c r="C46" s="95">
        <v>31.93</v>
      </c>
      <c r="D46" s="95">
        <v>41</v>
      </c>
      <c r="E46" s="95">
        <v>48</v>
      </c>
      <c r="F46" s="95">
        <v>63</v>
      </c>
      <c r="G46" s="110">
        <v>554.65599999999995</v>
      </c>
    </row>
    <row r="47" spans="1:7" x14ac:dyDescent="0.3">
      <c r="A47" s="114">
        <v>17090012</v>
      </c>
      <c r="B47" s="95">
        <v>14211902</v>
      </c>
      <c r="C47" s="95">
        <v>5.6</v>
      </c>
      <c r="D47" s="95">
        <v>6</v>
      </c>
      <c r="E47" s="95">
        <v>6.5</v>
      </c>
      <c r="F47" s="95">
        <v>7.9</v>
      </c>
      <c r="G47" s="110">
        <v>24.832000000000001</v>
      </c>
    </row>
    <row r="48" spans="1:7" x14ac:dyDescent="0.3">
      <c r="A48" s="114">
        <v>17100101</v>
      </c>
      <c r="B48" s="95">
        <v>12042500</v>
      </c>
      <c r="C48" s="95">
        <v>199.53</v>
      </c>
      <c r="D48" s="95">
        <v>231</v>
      </c>
      <c r="E48" s="95">
        <v>276</v>
      </c>
      <c r="F48" s="95">
        <v>444</v>
      </c>
      <c r="G48" s="110">
        <v>1465.115</v>
      </c>
    </row>
    <row r="49" spans="1:7" x14ac:dyDescent="0.3">
      <c r="A49" s="114">
        <v>17100102</v>
      </c>
      <c r="B49" s="95">
        <v>12040500</v>
      </c>
      <c r="C49" s="95">
        <v>421</v>
      </c>
      <c r="D49" s="95">
        <v>560</v>
      </c>
      <c r="E49" s="95">
        <v>716</v>
      </c>
      <c r="F49" s="95">
        <v>1100</v>
      </c>
      <c r="G49" s="110">
        <v>4362.7780000000002</v>
      </c>
    </row>
    <row r="50" spans="1:7" x14ac:dyDescent="0.3">
      <c r="A50" s="114">
        <v>17100103</v>
      </c>
      <c r="B50" s="95">
        <v>12031000</v>
      </c>
      <c r="C50" s="95">
        <v>224.29</v>
      </c>
      <c r="D50" s="95">
        <v>314</v>
      </c>
      <c r="E50" s="95">
        <v>371</v>
      </c>
      <c r="F50" s="95">
        <v>494</v>
      </c>
      <c r="G50" s="110">
        <v>4033.9209999999998</v>
      </c>
    </row>
    <row r="51" spans="1:7" x14ac:dyDescent="0.3">
      <c r="A51" s="114">
        <v>17100104</v>
      </c>
      <c r="B51" s="95">
        <v>12037400</v>
      </c>
      <c r="C51" s="95">
        <v>33</v>
      </c>
      <c r="D51" s="95">
        <v>122.35</v>
      </c>
      <c r="E51" s="95">
        <v>171</v>
      </c>
      <c r="F51" s="95">
        <v>247</v>
      </c>
      <c r="G51" s="110">
        <v>1280.4480000000001</v>
      </c>
    </row>
    <row r="52" spans="1:7" x14ac:dyDescent="0.3">
      <c r="A52" s="114">
        <v>17100105</v>
      </c>
      <c r="B52" s="95">
        <v>12039005</v>
      </c>
      <c r="C52" s="95">
        <v>98.66</v>
      </c>
      <c r="D52" s="95">
        <v>109.3</v>
      </c>
      <c r="E52" s="95">
        <v>115.6</v>
      </c>
      <c r="F52" s="95">
        <v>127.2</v>
      </c>
      <c r="G52" s="110">
        <v>1354.403</v>
      </c>
    </row>
    <row r="53" spans="1:7" x14ac:dyDescent="0.3">
      <c r="A53" s="114">
        <v>17100106</v>
      </c>
      <c r="B53" s="95">
        <v>12014500</v>
      </c>
      <c r="C53" s="95">
        <v>20</v>
      </c>
      <c r="D53" s="95">
        <v>24</v>
      </c>
      <c r="E53" s="95">
        <v>28</v>
      </c>
      <c r="F53" s="95">
        <v>37</v>
      </c>
      <c r="G53" s="110">
        <v>162.79599999999999</v>
      </c>
    </row>
    <row r="54" spans="1:7" x14ac:dyDescent="0.3">
      <c r="A54" s="114">
        <v>17110001</v>
      </c>
      <c r="B54" s="95">
        <v>12214500</v>
      </c>
      <c r="C54" s="95">
        <v>14</v>
      </c>
      <c r="D54" s="95">
        <v>17</v>
      </c>
      <c r="E54" s="95">
        <v>18</v>
      </c>
      <c r="F54" s="95">
        <v>20</v>
      </c>
      <c r="G54" s="110">
        <v>62.173999999999999</v>
      </c>
    </row>
    <row r="55" spans="1:7" x14ac:dyDescent="0.3">
      <c r="A55" s="114">
        <v>17110002</v>
      </c>
      <c r="B55" s="95">
        <v>12201500</v>
      </c>
      <c r="C55" s="95">
        <v>20</v>
      </c>
      <c r="D55" s="95">
        <v>26</v>
      </c>
      <c r="E55" s="95">
        <v>30</v>
      </c>
      <c r="F55" s="95">
        <v>44</v>
      </c>
      <c r="G55" s="110">
        <v>243.69399999999999</v>
      </c>
    </row>
    <row r="56" spans="1:7" x14ac:dyDescent="0.3">
      <c r="A56" s="114">
        <v>17110003</v>
      </c>
      <c r="B56" s="95">
        <v>12200750</v>
      </c>
      <c r="C56" s="95">
        <v>0.01</v>
      </c>
      <c r="D56" s="95">
        <v>0.01</v>
      </c>
      <c r="E56" s="95">
        <v>0.01</v>
      </c>
      <c r="F56" s="95">
        <v>0.02</v>
      </c>
      <c r="G56" s="110">
        <v>0.69199999999999995</v>
      </c>
    </row>
    <row r="57" spans="1:7" x14ac:dyDescent="0.3">
      <c r="A57" s="114">
        <v>17110004</v>
      </c>
      <c r="B57" s="95">
        <v>12211500</v>
      </c>
      <c r="C57" s="95">
        <v>900</v>
      </c>
      <c r="D57" s="95">
        <v>1240</v>
      </c>
      <c r="E57" s="95">
        <v>1460</v>
      </c>
      <c r="F57" s="95">
        <v>1820</v>
      </c>
      <c r="G57" s="110">
        <v>3700.1979999999999</v>
      </c>
    </row>
    <row r="58" spans="1:7" x14ac:dyDescent="0.3">
      <c r="A58" s="114">
        <v>17110005</v>
      </c>
      <c r="B58" s="95">
        <v>12193500</v>
      </c>
      <c r="C58" s="95">
        <v>87</v>
      </c>
      <c r="D58" s="95">
        <v>173</v>
      </c>
      <c r="E58" s="95">
        <v>792.8</v>
      </c>
      <c r="F58" s="95">
        <v>1390</v>
      </c>
      <c r="G58" s="110">
        <v>2642.8270000000002</v>
      </c>
    </row>
    <row r="59" spans="1:7" x14ac:dyDescent="0.3">
      <c r="A59" s="114">
        <v>17110006</v>
      </c>
      <c r="B59" s="95">
        <v>12187500</v>
      </c>
      <c r="C59" s="95">
        <v>320</v>
      </c>
      <c r="D59" s="95">
        <v>455</v>
      </c>
      <c r="E59" s="95">
        <v>550</v>
      </c>
      <c r="F59" s="95">
        <v>700</v>
      </c>
      <c r="G59" s="110">
        <v>1959.038</v>
      </c>
    </row>
    <row r="60" spans="1:7" x14ac:dyDescent="0.3">
      <c r="A60" s="114">
        <v>17110007</v>
      </c>
      <c r="B60" s="95">
        <v>12200500</v>
      </c>
      <c r="C60" s="95">
        <v>5220</v>
      </c>
      <c r="D60" s="95">
        <v>6780</v>
      </c>
      <c r="E60" s="95">
        <v>7860</v>
      </c>
      <c r="F60" s="95">
        <v>9640</v>
      </c>
      <c r="G60" s="110">
        <v>16586.794000000002</v>
      </c>
    </row>
    <row r="61" spans="1:7" x14ac:dyDescent="0.3">
      <c r="A61" s="114">
        <v>17110008</v>
      </c>
      <c r="B61" s="95">
        <v>12167700</v>
      </c>
      <c r="C61" s="95">
        <v>474.4</v>
      </c>
      <c r="D61" s="95">
        <v>534</v>
      </c>
      <c r="E61" s="95">
        <v>735</v>
      </c>
      <c r="F61" s="95">
        <v>1230</v>
      </c>
      <c r="G61" s="110">
        <v>4440.4859999999999</v>
      </c>
    </row>
    <row r="62" spans="1:7" x14ac:dyDescent="0.3">
      <c r="A62" s="114">
        <v>17110009</v>
      </c>
      <c r="B62" s="95">
        <v>12141100</v>
      </c>
      <c r="C62" s="95">
        <v>1962.2</v>
      </c>
      <c r="D62" s="95">
        <v>2090</v>
      </c>
      <c r="E62" s="95">
        <v>2338</v>
      </c>
      <c r="F62" s="95">
        <v>3120</v>
      </c>
      <c r="G62" s="110">
        <v>6982.4539999999997</v>
      </c>
    </row>
    <row r="63" spans="1:7" x14ac:dyDescent="0.3">
      <c r="A63" s="114">
        <v>17110010</v>
      </c>
      <c r="B63" s="95">
        <v>12149000</v>
      </c>
      <c r="C63" s="95">
        <v>477</v>
      </c>
      <c r="D63" s="95">
        <v>648</v>
      </c>
      <c r="E63" s="95">
        <v>825</v>
      </c>
      <c r="F63" s="95">
        <v>1300</v>
      </c>
      <c r="G63" s="110">
        <v>3720.357</v>
      </c>
    </row>
    <row r="64" spans="1:7" x14ac:dyDescent="0.3">
      <c r="A64" s="114">
        <v>17110011</v>
      </c>
      <c r="B64" s="95">
        <v>12155500</v>
      </c>
      <c r="C64" s="95">
        <v>10114</v>
      </c>
      <c r="D64" s="95">
        <v>10585</v>
      </c>
      <c r="E64" s="95">
        <v>11100</v>
      </c>
      <c r="F64" s="95">
        <v>11840</v>
      </c>
      <c r="G64" s="110">
        <v>16001.923000000001</v>
      </c>
    </row>
    <row r="65" spans="1:7" x14ac:dyDescent="0.3">
      <c r="A65" s="114">
        <v>17110012</v>
      </c>
      <c r="B65" s="95">
        <v>12119000</v>
      </c>
      <c r="C65" s="95">
        <v>63</v>
      </c>
      <c r="D65" s="95">
        <v>120</v>
      </c>
      <c r="E65" s="95">
        <v>151</v>
      </c>
      <c r="F65" s="95">
        <v>232</v>
      </c>
      <c r="G65" s="110">
        <v>663.42100000000005</v>
      </c>
    </row>
    <row r="66" spans="1:7" x14ac:dyDescent="0.3">
      <c r="A66" s="114">
        <v>17110013</v>
      </c>
      <c r="B66" s="95">
        <v>12113350</v>
      </c>
      <c r="C66" s="95">
        <v>250</v>
      </c>
      <c r="D66" s="95">
        <v>295</v>
      </c>
      <c r="E66" s="95">
        <v>335</v>
      </c>
      <c r="F66" s="95">
        <v>448</v>
      </c>
      <c r="G66" s="110">
        <v>1516.61</v>
      </c>
    </row>
    <row r="67" spans="1:7" x14ac:dyDescent="0.3">
      <c r="A67" s="114">
        <v>17110014</v>
      </c>
      <c r="B67" s="95">
        <v>12101500</v>
      </c>
      <c r="C67" s="95">
        <v>779</v>
      </c>
      <c r="D67" s="95">
        <v>1160</v>
      </c>
      <c r="E67" s="95">
        <v>1400</v>
      </c>
      <c r="F67" s="95">
        <v>1760</v>
      </c>
      <c r="G67" s="110">
        <v>3304.3580000000002</v>
      </c>
    </row>
    <row r="68" spans="1:7" x14ac:dyDescent="0.3">
      <c r="A68" s="114">
        <v>17110015</v>
      </c>
      <c r="B68" s="95">
        <v>12089500</v>
      </c>
      <c r="C68" s="95">
        <v>75</v>
      </c>
      <c r="D68" s="95">
        <v>275</v>
      </c>
      <c r="E68" s="95">
        <v>385</v>
      </c>
      <c r="F68" s="95">
        <v>508</v>
      </c>
      <c r="G68" s="110">
        <v>1298.9490000000001</v>
      </c>
    </row>
    <row r="69" spans="1:7" x14ac:dyDescent="0.3">
      <c r="A69" s="114">
        <v>17110016</v>
      </c>
      <c r="B69" s="95">
        <v>12080010</v>
      </c>
      <c r="C69" s="95">
        <v>63</v>
      </c>
      <c r="D69" s="95">
        <v>79</v>
      </c>
      <c r="E69" s="95">
        <v>92</v>
      </c>
      <c r="F69" s="95">
        <v>112</v>
      </c>
      <c r="G69" s="110">
        <v>399.483</v>
      </c>
    </row>
    <row r="70" spans="1:7" x14ac:dyDescent="0.3">
      <c r="A70" s="114">
        <v>17110017</v>
      </c>
      <c r="B70" s="95">
        <v>12061500</v>
      </c>
      <c r="C70" s="95">
        <v>152</v>
      </c>
      <c r="D70" s="95">
        <v>178</v>
      </c>
      <c r="E70" s="95">
        <v>202</v>
      </c>
      <c r="F70" s="95">
        <v>269</v>
      </c>
      <c r="G70" s="110">
        <v>1208.8610000000001</v>
      </c>
    </row>
    <row r="71" spans="1:7" x14ac:dyDescent="0.3">
      <c r="A71" s="114">
        <v>17110018</v>
      </c>
      <c r="B71" s="95">
        <v>12053500</v>
      </c>
      <c r="C71" s="95">
        <v>52</v>
      </c>
      <c r="D71" s="95">
        <v>77</v>
      </c>
      <c r="E71" s="95">
        <v>109.4</v>
      </c>
      <c r="F71" s="95">
        <v>144</v>
      </c>
      <c r="G71" s="110">
        <v>429.99599999999998</v>
      </c>
    </row>
    <row r="72" spans="1:7" x14ac:dyDescent="0.3">
      <c r="A72" s="114">
        <v>17110019</v>
      </c>
      <c r="B72" s="95">
        <v>12091000</v>
      </c>
      <c r="C72" s="95">
        <v>0.8</v>
      </c>
      <c r="D72" s="95">
        <v>3.66</v>
      </c>
      <c r="E72" s="95">
        <v>7.12</v>
      </c>
      <c r="F72" s="95">
        <v>10</v>
      </c>
      <c r="G72" s="110">
        <v>39.570999999999998</v>
      </c>
    </row>
    <row r="73" spans="1:7" x14ac:dyDescent="0.3">
      <c r="A73" s="114">
        <v>17110020</v>
      </c>
      <c r="B73" s="95">
        <v>12049000</v>
      </c>
      <c r="C73" s="95">
        <v>83.55</v>
      </c>
      <c r="D73" s="95">
        <v>107</v>
      </c>
      <c r="E73" s="95">
        <v>128</v>
      </c>
      <c r="F73" s="95">
        <v>165</v>
      </c>
      <c r="G73" s="110">
        <v>422.78199999999998</v>
      </c>
    </row>
    <row r="74" spans="1:7" ht="15" thickBot="1" x14ac:dyDescent="0.35">
      <c r="A74" s="115">
        <v>17110021</v>
      </c>
      <c r="B74" s="112">
        <v>12043300</v>
      </c>
      <c r="C74" s="112">
        <v>14</v>
      </c>
      <c r="D74" s="112">
        <v>18</v>
      </c>
      <c r="E74" s="112">
        <v>22</v>
      </c>
      <c r="F74" s="112">
        <v>33</v>
      </c>
      <c r="G74" s="113">
        <v>338.84399999999999</v>
      </c>
    </row>
    <row r="75" spans="1:7" ht="15" thickTop="1" x14ac:dyDescent="0.3"/>
  </sheetData>
  <mergeCells count="2">
    <mergeCell ref="A1:G1"/>
    <mergeCell ref="H1:K1"/>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BL77"/>
  <sheetViews>
    <sheetView topLeftCell="AV1" workbookViewId="0">
      <selection activeCell="BJ75" sqref="BJ75"/>
    </sheetView>
  </sheetViews>
  <sheetFormatPr defaultRowHeight="14.4" x14ac:dyDescent="0.3"/>
  <cols>
    <col min="1" max="9" width="8.88671875" customWidth="1"/>
    <col min="10" max="10" width="15.77734375" customWidth="1"/>
    <col min="11" max="14" width="8.88671875" customWidth="1"/>
    <col min="15" max="15" width="13.44140625" customWidth="1"/>
    <col min="16" max="50" width="8.88671875" customWidth="1"/>
    <col min="57" max="57" width="8.88671875" style="46"/>
    <col min="58" max="58" width="12.33203125" customWidth="1"/>
  </cols>
  <sheetData>
    <row r="1" spans="1:64" ht="21" x14ac:dyDescent="0.4">
      <c r="A1" s="23" t="s">
        <v>133</v>
      </c>
      <c r="B1" s="24"/>
      <c r="C1" s="23"/>
      <c r="D1" s="23"/>
      <c r="E1" s="23"/>
      <c r="F1" s="23"/>
      <c r="G1" s="23"/>
      <c r="H1" s="23"/>
      <c r="I1" s="23"/>
      <c r="J1" s="23"/>
      <c r="K1" s="23"/>
      <c r="L1" s="23"/>
      <c r="M1" s="23"/>
      <c r="N1" s="23"/>
      <c r="O1" s="23"/>
      <c r="P1" s="23"/>
      <c r="Q1" s="23"/>
      <c r="R1" s="23"/>
      <c r="S1" s="23"/>
      <c r="T1" s="25"/>
      <c r="U1" s="26"/>
      <c r="V1" s="23"/>
      <c r="W1" s="23"/>
      <c r="X1" s="23"/>
      <c r="Y1" s="23"/>
      <c r="Z1" s="23"/>
      <c r="AA1" s="23"/>
      <c r="AB1" s="23"/>
      <c r="AC1" s="23"/>
      <c r="AD1" s="23"/>
      <c r="AE1" s="23"/>
      <c r="AF1" s="23"/>
      <c r="AG1" s="23"/>
      <c r="AH1" s="19"/>
      <c r="AI1" s="19"/>
      <c r="AJ1" s="19"/>
      <c r="AK1" s="19"/>
      <c r="AL1" s="19"/>
      <c r="AM1" s="19"/>
      <c r="AN1" s="19"/>
      <c r="AO1" s="19"/>
      <c r="AP1" s="19"/>
      <c r="AQ1" s="19"/>
      <c r="AR1" s="19"/>
      <c r="AS1" s="19"/>
      <c r="AT1" s="19"/>
      <c r="AU1" s="19"/>
      <c r="AV1" s="19"/>
      <c r="AW1" s="19"/>
      <c r="AX1" s="19"/>
      <c r="AY1" s="19"/>
      <c r="AZ1" s="19"/>
      <c r="BA1" s="19"/>
      <c r="BB1" s="19"/>
      <c r="BC1" s="19"/>
      <c r="BD1" s="19"/>
      <c r="BE1" s="19"/>
    </row>
    <row r="2" spans="1:64" ht="15.6" x14ac:dyDescent="0.3">
      <c r="A2" s="10"/>
      <c r="B2" s="10"/>
      <c r="C2" s="10"/>
      <c r="D2" s="10"/>
      <c r="E2" s="17"/>
      <c r="F2" s="10"/>
      <c r="G2" s="10"/>
      <c r="H2" s="17"/>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47"/>
    </row>
    <row r="3" spans="1:64" ht="18" x14ac:dyDescent="0.3">
      <c r="A3" s="27" t="s">
        <v>134</v>
      </c>
      <c r="B3" s="28"/>
      <c r="C3" s="28"/>
      <c r="D3" s="28"/>
      <c r="E3" s="28"/>
      <c r="F3" s="28"/>
      <c r="G3" s="28"/>
      <c r="H3" s="28"/>
      <c r="I3" s="28"/>
      <c r="J3" s="29"/>
      <c r="K3" s="27" t="s">
        <v>135</v>
      </c>
      <c r="L3" s="28"/>
      <c r="M3" s="28"/>
      <c r="N3" s="28"/>
      <c r="O3" s="28"/>
      <c r="P3" s="28"/>
      <c r="Q3" s="29"/>
      <c r="R3" s="27" t="s">
        <v>136</v>
      </c>
      <c r="S3" s="28"/>
      <c r="T3" s="30"/>
      <c r="U3" s="31"/>
      <c r="V3" s="27" t="s">
        <v>137</v>
      </c>
      <c r="W3" s="28"/>
      <c r="X3" s="28"/>
      <c r="Y3" s="28"/>
      <c r="Z3" s="28"/>
      <c r="AA3" s="28"/>
      <c r="AB3" s="28"/>
      <c r="AC3" s="28"/>
      <c r="AD3" s="28"/>
      <c r="AE3" s="29"/>
      <c r="AF3" s="33"/>
      <c r="AG3" s="33"/>
      <c r="AH3" s="32"/>
      <c r="AI3" s="32"/>
      <c r="AJ3" s="32"/>
      <c r="AK3" s="32"/>
      <c r="AL3" s="32"/>
      <c r="AM3" s="32"/>
      <c r="AN3" s="32"/>
      <c r="AO3" s="32"/>
      <c r="AP3" s="32"/>
      <c r="AQ3" s="32"/>
      <c r="AR3" s="32"/>
      <c r="AS3" s="32"/>
      <c r="AT3" s="32"/>
      <c r="AU3" s="32"/>
      <c r="AV3" s="32"/>
      <c r="AW3" s="32"/>
      <c r="AX3" s="32"/>
      <c r="AY3" s="32"/>
      <c r="AZ3" s="32"/>
      <c r="BA3" s="32"/>
      <c r="BB3" s="32"/>
      <c r="BC3" s="32"/>
      <c r="BD3" s="32"/>
      <c r="BE3" s="49"/>
    </row>
    <row r="4" spans="1:64" ht="109.2" x14ac:dyDescent="0.3">
      <c r="A4" s="12" t="s">
        <v>138</v>
      </c>
      <c r="B4" s="12" t="s">
        <v>138</v>
      </c>
      <c r="C4" s="12" t="s">
        <v>138</v>
      </c>
      <c r="D4" s="12" t="s">
        <v>138</v>
      </c>
      <c r="E4" s="12" t="s">
        <v>139</v>
      </c>
      <c r="F4" s="13" t="s">
        <v>140</v>
      </c>
      <c r="G4" s="13" t="s">
        <v>140</v>
      </c>
      <c r="H4" s="13" t="s">
        <v>140</v>
      </c>
      <c r="I4" s="13" t="s">
        <v>140</v>
      </c>
      <c r="J4" s="13" t="s">
        <v>140</v>
      </c>
      <c r="K4" s="12" t="s">
        <v>141</v>
      </c>
      <c r="L4" s="12" t="s">
        <v>141</v>
      </c>
      <c r="M4" s="12"/>
      <c r="N4" s="12"/>
      <c r="O4" s="13" t="s">
        <v>140</v>
      </c>
      <c r="P4" s="13"/>
      <c r="Q4" s="13" t="s">
        <v>140</v>
      </c>
      <c r="R4" s="12" t="s">
        <v>138</v>
      </c>
      <c r="S4" s="12" t="s">
        <v>138</v>
      </c>
      <c r="T4" s="18" t="s">
        <v>142</v>
      </c>
      <c r="U4" s="14" t="s">
        <v>143</v>
      </c>
      <c r="V4" s="12" t="s">
        <v>144</v>
      </c>
      <c r="W4" s="13" t="s">
        <v>140</v>
      </c>
      <c r="X4" s="12" t="s">
        <v>145</v>
      </c>
      <c r="Y4" s="12" t="s">
        <v>145</v>
      </c>
      <c r="Z4" s="13" t="s">
        <v>140</v>
      </c>
      <c r="AA4" s="13" t="s">
        <v>140</v>
      </c>
      <c r="AB4" s="13" t="s">
        <v>140</v>
      </c>
      <c r="AC4" s="13" t="s">
        <v>140</v>
      </c>
      <c r="AD4" s="13" t="s">
        <v>140</v>
      </c>
      <c r="AE4" s="13" t="s">
        <v>140</v>
      </c>
      <c r="AF4" s="15"/>
      <c r="AG4" s="15"/>
      <c r="AH4" s="15"/>
      <c r="AI4" s="16"/>
      <c r="AJ4" s="15"/>
      <c r="AK4" s="15"/>
      <c r="AL4" s="15"/>
      <c r="AM4" s="15"/>
      <c r="AN4" s="15"/>
      <c r="AO4" s="15"/>
      <c r="AP4" s="15"/>
      <c r="AQ4" s="15"/>
      <c r="AR4" s="15"/>
      <c r="AS4" s="15"/>
      <c r="AT4" s="15"/>
      <c r="AU4" s="15"/>
      <c r="AV4" s="15"/>
      <c r="AW4" s="15"/>
      <c r="AX4" s="15"/>
      <c r="AY4" s="15"/>
      <c r="AZ4" s="15"/>
      <c r="BA4" s="15"/>
      <c r="BB4" s="16"/>
      <c r="BC4" s="16"/>
      <c r="BD4" s="16"/>
      <c r="BE4" s="16"/>
    </row>
    <row r="5" spans="1:64" ht="72" x14ac:dyDescent="0.3">
      <c r="A5" s="20" t="s">
        <v>146</v>
      </c>
      <c r="B5" s="20" t="s">
        <v>147</v>
      </c>
      <c r="C5" s="20" t="s">
        <v>148</v>
      </c>
      <c r="D5" s="20" t="s">
        <v>149</v>
      </c>
      <c r="E5" s="20" t="s">
        <v>150</v>
      </c>
      <c r="F5" s="20" t="s">
        <v>151</v>
      </c>
      <c r="G5" s="20" t="s">
        <v>152</v>
      </c>
      <c r="H5" s="20" t="s">
        <v>153</v>
      </c>
      <c r="I5" s="20" t="s">
        <v>154</v>
      </c>
      <c r="J5" s="20" t="s">
        <v>155</v>
      </c>
      <c r="K5" s="20" t="s">
        <v>156</v>
      </c>
      <c r="L5" s="20" t="s">
        <v>157</v>
      </c>
      <c r="M5" s="20" t="s">
        <v>158</v>
      </c>
      <c r="N5" s="20" t="s">
        <v>159</v>
      </c>
      <c r="O5" s="20" t="s">
        <v>160</v>
      </c>
      <c r="P5" s="20" t="s">
        <v>161</v>
      </c>
      <c r="Q5" s="20" t="s">
        <v>162</v>
      </c>
      <c r="R5" s="20" t="s">
        <v>163</v>
      </c>
      <c r="S5" s="20" t="s">
        <v>164</v>
      </c>
      <c r="T5" s="21" t="s">
        <v>165</v>
      </c>
      <c r="U5" s="22" t="s">
        <v>166</v>
      </c>
      <c r="V5" s="20" t="s">
        <v>167</v>
      </c>
      <c r="W5" s="20" t="s">
        <v>168</v>
      </c>
      <c r="X5" s="20" t="s">
        <v>169</v>
      </c>
      <c r="Y5" s="20" t="s">
        <v>170</v>
      </c>
      <c r="Z5" s="20" t="s">
        <v>171</v>
      </c>
      <c r="AA5" s="20" t="s">
        <v>172</v>
      </c>
      <c r="AB5" s="20" t="s">
        <v>173</v>
      </c>
      <c r="AC5" s="20" t="s">
        <v>174</v>
      </c>
      <c r="AD5" s="20" t="s">
        <v>175</v>
      </c>
      <c r="AE5" s="20" t="s">
        <v>176</v>
      </c>
      <c r="AF5" s="34" t="s">
        <v>177</v>
      </c>
      <c r="AG5" s="34" t="s">
        <v>178</v>
      </c>
      <c r="AH5" s="11" t="s">
        <v>179</v>
      </c>
      <c r="AI5" s="11" t="s">
        <v>180</v>
      </c>
      <c r="AJ5" s="11" t="s">
        <v>181</v>
      </c>
      <c r="AK5" s="11" t="s">
        <v>182</v>
      </c>
      <c r="AL5" s="11" t="s">
        <v>183</v>
      </c>
      <c r="AM5" s="11" t="s">
        <v>184</v>
      </c>
      <c r="AN5" s="11" t="s">
        <v>185</v>
      </c>
      <c r="AO5" s="11" t="s">
        <v>186</v>
      </c>
      <c r="AP5" s="11" t="s">
        <v>187</v>
      </c>
      <c r="AQ5" s="11" t="s">
        <v>188</v>
      </c>
      <c r="AR5" s="11" t="s">
        <v>189</v>
      </c>
      <c r="AS5" s="11" t="s">
        <v>190</v>
      </c>
      <c r="AT5" s="11" t="s">
        <v>191</v>
      </c>
      <c r="AU5" s="11" t="s">
        <v>192</v>
      </c>
      <c r="AV5" s="11" t="s">
        <v>193</v>
      </c>
      <c r="AW5" s="11" t="s">
        <v>194</v>
      </c>
      <c r="AX5" s="11"/>
      <c r="AY5" s="20" t="s">
        <v>195</v>
      </c>
      <c r="AZ5" s="20" t="s">
        <v>196</v>
      </c>
      <c r="BA5" s="20" t="s">
        <v>197</v>
      </c>
      <c r="BB5" s="20" t="s">
        <v>198</v>
      </c>
      <c r="BC5" s="20" t="s">
        <v>199</v>
      </c>
      <c r="BD5" s="20" t="s">
        <v>200</v>
      </c>
      <c r="BE5" s="50"/>
      <c r="BF5" s="8" t="s">
        <v>160</v>
      </c>
      <c r="BG5" s="8" t="s">
        <v>195</v>
      </c>
      <c r="BH5" s="8" t="s">
        <v>196</v>
      </c>
      <c r="BI5" s="8" t="s">
        <v>197</v>
      </c>
      <c r="BJ5" s="8" t="s">
        <v>198</v>
      </c>
      <c r="BK5" s="8" t="s">
        <v>199</v>
      </c>
      <c r="BL5" s="8" t="s">
        <v>200</v>
      </c>
    </row>
    <row r="6" spans="1:64" ht="15.6" x14ac:dyDescent="0.3">
      <c r="A6" s="39">
        <v>50886</v>
      </c>
      <c r="B6" s="36" t="s">
        <v>269</v>
      </c>
      <c r="C6" s="36" t="s">
        <v>56</v>
      </c>
      <c r="D6" s="36" t="s">
        <v>270</v>
      </c>
      <c r="E6" s="36" t="s">
        <v>271</v>
      </c>
      <c r="F6" s="36" t="s">
        <v>272</v>
      </c>
      <c r="G6" s="36" t="s">
        <v>219</v>
      </c>
      <c r="H6" s="36" t="s">
        <v>273</v>
      </c>
      <c r="I6" s="36" t="s">
        <v>207</v>
      </c>
      <c r="J6" s="36" t="s">
        <v>216</v>
      </c>
      <c r="K6" s="38">
        <v>47.696899999999999</v>
      </c>
      <c r="L6" s="38">
        <v>-117.14709999999999</v>
      </c>
      <c r="M6" s="38"/>
      <c r="N6" s="38"/>
      <c r="O6" s="39">
        <v>17010305</v>
      </c>
      <c r="P6" s="39"/>
      <c r="Q6" s="36" t="s">
        <v>209</v>
      </c>
      <c r="R6" s="39">
        <v>1991</v>
      </c>
      <c r="S6" s="39">
        <v>26</v>
      </c>
      <c r="T6" s="41">
        <v>128131</v>
      </c>
      <c r="U6" s="40">
        <v>0.56257024938531786</v>
      </c>
      <c r="V6" s="36" t="s">
        <v>247</v>
      </c>
      <c r="W6" s="36" t="s">
        <v>248</v>
      </c>
      <c r="X6" s="36">
        <v>0</v>
      </c>
      <c r="Y6" s="36">
        <v>0</v>
      </c>
      <c r="Z6" s="36">
        <v>0</v>
      </c>
      <c r="AA6" s="36">
        <v>0</v>
      </c>
      <c r="AB6" s="36">
        <v>0</v>
      </c>
      <c r="AC6" s="36">
        <v>0</v>
      </c>
      <c r="AD6" s="36">
        <v>0</v>
      </c>
      <c r="AE6" s="36">
        <v>0</v>
      </c>
      <c r="AF6" s="36">
        <v>0</v>
      </c>
      <c r="AG6" s="36">
        <v>0</v>
      </c>
      <c r="AH6" s="35">
        <v>0</v>
      </c>
      <c r="AI6" s="35">
        <v>0</v>
      </c>
      <c r="AJ6" s="35">
        <v>0</v>
      </c>
      <c r="AK6" s="35">
        <v>0</v>
      </c>
      <c r="AL6" s="35">
        <v>1</v>
      </c>
      <c r="AM6" s="35">
        <v>1</v>
      </c>
      <c r="AN6" s="35">
        <v>0</v>
      </c>
      <c r="AO6" s="35">
        <v>0</v>
      </c>
      <c r="AP6" s="35">
        <v>0</v>
      </c>
      <c r="AQ6" s="35">
        <v>0</v>
      </c>
      <c r="AR6" s="42">
        <v>128131</v>
      </c>
      <c r="AS6" s="42">
        <v>128131</v>
      </c>
      <c r="AT6" s="43">
        <v>368.20584500000001</v>
      </c>
      <c r="AU6" s="43">
        <v>368.20584500000001</v>
      </c>
      <c r="AV6" s="43">
        <v>368.20584500000001</v>
      </c>
      <c r="AW6" s="43">
        <v>368.20584500000001</v>
      </c>
      <c r="AX6" s="35"/>
      <c r="AY6" s="35">
        <f t="shared" ref="AY6:AY18" si="0">Z6*3.07</f>
        <v>0</v>
      </c>
      <c r="AZ6" s="35">
        <f t="shared" ref="AZ6:AZ18" si="1">AA6*3.07</f>
        <v>0</v>
      </c>
      <c r="BA6" s="35">
        <f t="shared" ref="BA6:BA18" si="2">AB6*3.07</f>
        <v>0</v>
      </c>
      <c r="BB6" s="35">
        <f t="shared" ref="BB6:BB18" si="3">AC6*3.07</f>
        <v>0</v>
      </c>
      <c r="BC6" s="35">
        <f t="shared" ref="BC6:BC18" si="4">AD6*3.07</f>
        <v>0</v>
      </c>
      <c r="BD6" s="35">
        <f t="shared" ref="BD6:BD18" si="5">AE6*3.07</f>
        <v>0</v>
      </c>
      <c r="BE6" s="35"/>
      <c r="BF6" s="9">
        <v>17010214</v>
      </c>
      <c r="BG6" s="9">
        <v>0</v>
      </c>
      <c r="BH6" s="9">
        <v>0</v>
      </c>
      <c r="BI6" s="9">
        <v>0</v>
      </c>
      <c r="BJ6" s="9">
        <v>0</v>
      </c>
      <c r="BK6" s="9">
        <v>0</v>
      </c>
      <c r="BL6" s="9">
        <v>0</v>
      </c>
    </row>
    <row r="7" spans="1:64" ht="15.6" x14ac:dyDescent="0.3">
      <c r="A7" s="39">
        <v>6210</v>
      </c>
      <c r="B7" s="36" t="s">
        <v>240</v>
      </c>
      <c r="C7" s="36" t="s">
        <v>56</v>
      </c>
      <c r="D7" s="36" t="s">
        <v>241</v>
      </c>
      <c r="E7" s="36" t="s">
        <v>214</v>
      </c>
      <c r="F7" s="36" t="s">
        <v>242</v>
      </c>
      <c r="G7" s="36" t="s">
        <v>219</v>
      </c>
      <c r="H7" s="36" t="s">
        <v>207</v>
      </c>
      <c r="I7" s="36" t="s">
        <v>207</v>
      </c>
      <c r="J7" s="36" t="s">
        <v>225</v>
      </c>
      <c r="K7" s="38">
        <v>47.75</v>
      </c>
      <c r="L7" s="38">
        <v>-117.41888888888889</v>
      </c>
      <c r="M7" s="38"/>
      <c r="N7" s="38"/>
      <c r="O7" s="39">
        <v>17010308</v>
      </c>
      <c r="P7" s="39"/>
      <c r="Q7" s="36" t="s">
        <v>209</v>
      </c>
      <c r="R7" s="39">
        <v>1978</v>
      </c>
      <c r="S7" s="39">
        <v>61.8</v>
      </c>
      <c r="T7" s="41">
        <v>2154</v>
      </c>
      <c r="U7" s="40">
        <v>3.9788092388172184E-3</v>
      </c>
      <c r="V7" s="36" t="s">
        <v>243</v>
      </c>
      <c r="W7" s="36" t="s">
        <v>239</v>
      </c>
      <c r="X7" s="36">
        <v>0</v>
      </c>
      <c r="Y7" s="36">
        <v>0</v>
      </c>
      <c r="Z7" s="36">
        <v>0</v>
      </c>
      <c r="AA7" s="36">
        <v>0</v>
      </c>
      <c r="AB7" s="36">
        <v>0</v>
      </c>
      <c r="AC7" s="36">
        <v>0</v>
      </c>
      <c r="AD7" s="36">
        <v>0</v>
      </c>
      <c r="AE7" s="36">
        <v>0</v>
      </c>
      <c r="AF7" s="36">
        <v>0</v>
      </c>
      <c r="AG7" s="36">
        <v>0</v>
      </c>
      <c r="AH7" s="35">
        <v>0</v>
      </c>
      <c r="AI7" s="35">
        <v>0</v>
      </c>
      <c r="AJ7" s="35">
        <v>0</v>
      </c>
      <c r="AK7" s="35">
        <v>0</v>
      </c>
      <c r="AL7" s="35">
        <v>1</v>
      </c>
      <c r="AM7" s="35">
        <v>1</v>
      </c>
      <c r="AN7" s="35">
        <v>0</v>
      </c>
      <c r="AO7" s="35">
        <v>0</v>
      </c>
      <c r="AP7" s="35">
        <v>0</v>
      </c>
      <c r="AQ7" s="35">
        <v>0</v>
      </c>
      <c r="AR7" s="42">
        <v>2154</v>
      </c>
      <c r="AS7" s="42">
        <v>2154</v>
      </c>
      <c r="AT7" s="43">
        <v>0</v>
      </c>
      <c r="AU7" s="43">
        <v>0</v>
      </c>
      <c r="AV7" s="43">
        <v>0</v>
      </c>
      <c r="AW7" s="43">
        <v>0</v>
      </c>
      <c r="AX7" s="35"/>
      <c r="AY7" s="35">
        <f t="shared" si="0"/>
        <v>0</v>
      </c>
      <c r="AZ7" s="35">
        <f t="shared" si="1"/>
        <v>0</v>
      </c>
      <c r="BA7" s="35">
        <f t="shared" si="2"/>
        <v>0</v>
      </c>
      <c r="BB7" s="35">
        <f t="shared" si="3"/>
        <v>0</v>
      </c>
      <c r="BC7" s="35">
        <f t="shared" si="4"/>
        <v>0</v>
      </c>
      <c r="BD7" s="35">
        <f t="shared" si="5"/>
        <v>0</v>
      </c>
      <c r="BE7" s="35"/>
      <c r="BF7" s="9">
        <v>17010215</v>
      </c>
      <c r="BG7" s="9">
        <v>0</v>
      </c>
      <c r="BH7" s="9">
        <v>0</v>
      </c>
      <c r="BI7" s="9">
        <v>0</v>
      </c>
      <c r="BJ7" s="9">
        <v>0</v>
      </c>
      <c r="BK7" s="9">
        <v>0</v>
      </c>
      <c r="BL7" s="9">
        <v>0</v>
      </c>
    </row>
    <row r="8" spans="1:64" ht="15.6" x14ac:dyDescent="0.3">
      <c r="A8" s="39">
        <v>550</v>
      </c>
      <c r="B8" s="36" t="s">
        <v>212</v>
      </c>
      <c r="C8" s="36" t="s">
        <v>56</v>
      </c>
      <c r="D8" s="36" t="s">
        <v>213</v>
      </c>
      <c r="E8" s="36" t="s">
        <v>214</v>
      </c>
      <c r="F8" s="36" t="s">
        <v>215</v>
      </c>
      <c r="G8" s="36" t="s">
        <v>205</v>
      </c>
      <c r="H8" s="36" t="s">
        <v>206</v>
      </c>
      <c r="I8" s="36" t="s">
        <v>207</v>
      </c>
      <c r="J8" s="36" t="s">
        <v>216</v>
      </c>
      <c r="K8" s="38">
        <v>48.652777777777779</v>
      </c>
      <c r="L8" s="38">
        <v>-118.07305555555556</v>
      </c>
      <c r="M8" s="38"/>
      <c r="N8" s="38"/>
      <c r="O8" s="39">
        <v>17020001</v>
      </c>
      <c r="P8" s="39"/>
      <c r="Q8" s="36" t="s">
        <v>209</v>
      </c>
      <c r="R8" s="39">
        <v>1983</v>
      </c>
      <c r="S8" s="39">
        <v>50.7</v>
      </c>
      <c r="T8" s="41">
        <v>200423</v>
      </c>
      <c r="U8" s="40">
        <v>0.45126899210144733</v>
      </c>
      <c r="V8" s="36" t="s">
        <v>217</v>
      </c>
      <c r="W8" s="36" t="s">
        <v>218</v>
      </c>
      <c r="X8" s="36">
        <v>0</v>
      </c>
      <c r="Y8" s="36">
        <v>0</v>
      </c>
      <c r="Z8" s="36">
        <v>175.971394</v>
      </c>
      <c r="AA8" s="36">
        <v>100.2115</v>
      </c>
      <c r="AB8" s="36">
        <v>292.61757999999998</v>
      </c>
      <c r="AC8" s="36">
        <v>110.83391899999999</v>
      </c>
      <c r="AD8" s="36">
        <v>96.203040000000001</v>
      </c>
      <c r="AE8" s="36">
        <v>193.40819500000001</v>
      </c>
      <c r="AF8" s="36">
        <v>878</v>
      </c>
      <c r="AG8" s="36">
        <v>553</v>
      </c>
      <c r="AH8" s="35">
        <v>0</v>
      </c>
      <c r="AI8" s="35">
        <v>120</v>
      </c>
      <c r="AJ8" s="35">
        <v>0</v>
      </c>
      <c r="AK8" s="35">
        <v>3</v>
      </c>
      <c r="AL8" s="35">
        <v>1</v>
      </c>
      <c r="AM8" s="35">
        <v>0.93</v>
      </c>
      <c r="AN8" s="35">
        <v>0</v>
      </c>
      <c r="AO8" s="35">
        <v>6084000</v>
      </c>
      <c r="AP8" s="35">
        <v>0</v>
      </c>
      <c r="AQ8" s="35">
        <v>152100</v>
      </c>
      <c r="AR8" s="42">
        <v>200423</v>
      </c>
      <c r="AS8" s="42">
        <v>186393.39</v>
      </c>
      <c r="AT8" s="43">
        <v>570.35779950000006</v>
      </c>
      <c r="AU8" s="43">
        <v>22.736358750000001</v>
      </c>
      <c r="AV8" s="43">
        <v>359.23446825000002</v>
      </c>
      <c r="AW8" s="43">
        <v>22.736358750000001</v>
      </c>
      <c r="AX8" s="35"/>
      <c r="AY8" s="35">
        <f t="shared" si="0"/>
        <v>540.23217957999998</v>
      </c>
      <c r="AZ8" s="35">
        <f t="shared" si="1"/>
        <v>307.64930499999997</v>
      </c>
      <c r="BA8" s="35">
        <f t="shared" si="2"/>
        <v>898.33597059999988</v>
      </c>
      <c r="BB8" s="35">
        <f t="shared" si="3"/>
        <v>340.26013132999998</v>
      </c>
      <c r="BC8" s="35">
        <f t="shared" si="4"/>
        <v>295.34333279999998</v>
      </c>
      <c r="BD8" s="35">
        <f t="shared" si="5"/>
        <v>593.76315865000004</v>
      </c>
      <c r="BE8" s="35"/>
      <c r="BF8" s="9">
        <v>17010216</v>
      </c>
      <c r="BG8" s="9">
        <v>0</v>
      </c>
      <c r="BH8" s="9">
        <v>0</v>
      </c>
      <c r="BI8" s="9">
        <v>0</v>
      </c>
      <c r="BJ8" s="9">
        <v>0</v>
      </c>
      <c r="BK8" s="9">
        <v>0</v>
      </c>
      <c r="BL8" s="9">
        <v>0</v>
      </c>
    </row>
    <row r="9" spans="1:64" ht="15.6" x14ac:dyDescent="0.3">
      <c r="A9" s="39">
        <v>371</v>
      </c>
      <c r="B9" s="36" t="s">
        <v>201</v>
      </c>
      <c r="C9" s="36" t="s">
        <v>56</v>
      </c>
      <c r="D9" s="36" t="s">
        <v>202</v>
      </c>
      <c r="E9" s="36" t="s">
        <v>203</v>
      </c>
      <c r="F9" s="36" t="s">
        <v>204</v>
      </c>
      <c r="G9" s="36" t="s">
        <v>205</v>
      </c>
      <c r="H9" s="36" t="s">
        <v>206</v>
      </c>
      <c r="I9" s="36" t="s">
        <v>207</v>
      </c>
      <c r="J9" s="36" t="s">
        <v>208</v>
      </c>
      <c r="K9" s="38">
        <v>46.471388888888889</v>
      </c>
      <c r="L9" s="38">
        <v>-119.26666666666667</v>
      </c>
      <c r="M9" s="38"/>
      <c r="N9" s="38"/>
      <c r="O9" s="39">
        <v>17020016</v>
      </c>
      <c r="P9" s="39"/>
      <c r="Q9" s="36" t="s">
        <v>209</v>
      </c>
      <c r="R9" s="39">
        <v>1984</v>
      </c>
      <c r="S9" s="39">
        <v>1200</v>
      </c>
      <c r="T9" s="41">
        <v>9269639</v>
      </c>
      <c r="U9" s="40">
        <v>0.88181497336377468</v>
      </c>
      <c r="V9" s="36" t="s">
        <v>210</v>
      </c>
      <c r="W9" s="36" t="s">
        <v>211</v>
      </c>
      <c r="X9" s="36">
        <v>0</v>
      </c>
      <c r="Y9" s="36">
        <v>0</v>
      </c>
      <c r="Z9" s="36">
        <v>10205.872539</v>
      </c>
      <c r="AA9" s="36">
        <v>7415.7111999999997</v>
      </c>
      <c r="AB9" s="36">
        <v>24101.061399999999</v>
      </c>
      <c r="AC9" s="36">
        <v>6229.197408</v>
      </c>
      <c r="AD9" s="36">
        <v>5385.6602590000002</v>
      </c>
      <c r="AE9" s="36">
        <v>7832.8449549999996</v>
      </c>
      <c r="AF9" s="36">
        <v>1101</v>
      </c>
      <c r="AG9" s="36">
        <v>672</v>
      </c>
      <c r="AH9" s="35">
        <v>0</v>
      </c>
      <c r="AI9" s="35">
        <v>120</v>
      </c>
      <c r="AJ9" s="35">
        <v>0</v>
      </c>
      <c r="AK9" s="35">
        <v>3</v>
      </c>
      <c r="AL9" s="35">
        <v>1</v>
      </c>
      <c r="AM9" s="35">
        <v>0.93</v>
      </c>
      <c r="AN9" s="35">
        <v>0</v>
      </c>
      <c r="AO9" s="35">
        <v>144000000</v>
      </c>
      <c r="AP9" s="35">
        <v>0</v>
      </c>
      <c r="AQ9" s="35">
        <v>3600000</v>
      </c>
      <c r="AR9" s="42">
        <v>9269639</v>
      </c>
      <c r="AS9" s="42">
        <v>8620764.2699999996</v>
      </c>
      <c r="AT9" s="43">
        <v>135.81675000000001</v>
      </c>
      <c r="AU9" s="43">
        <v>6.6187500000000004</v>
      </c>
      <c r="AV9" s="43">
        <v>82.602000000000004</v>
      </c>
      <c r="AW9" s="43">
        <v>6.6187500000000004</v>
      </c>
      <c r="AX9" s="37"/>
      <c r="AY9" s="35">
        <f t="shared" si="0"/>
        <v>31332.028694729997</v>
      </c>
      <c r="AZ9" s="35">
        <f t="shared" si="1"/>
        <v>22766.233383999999</v>
      </c>
      <c r="BA9" s="35">
        <f t="shared" si="2"/>
        <v>73990.258497999996</v>
      </c>
      <c r="BB9" s="35">
        <f t="shared" si="3"/>
        <v>19123.63604256</v>
      </c>
      <c r="BC9" s="35">
        <f t="shared" si="4"/>
        <v>16533.97699513</v>
      </c>
      <c r="BD9" s="35">
        <f t="shared" si="5"/>
        <v>24046.834011849998</v>
      </c>
      <c r="BE9" s="35"/>
      <c r="BF9" s="9">
        <v>17010303</v>
      </c>
      <c r="BG9" s="9">
        <v>0</v>
      </c>
      <c r="BH9" s="9">
        <v>0</v>
      </c>
      <c r="BI9" s="9">
        <v>0</v>
      </c>
      <c r="BJ9" s="9">
        <v>0</v>
      </c>
      <c r="BK9" s="9">
        <v>0</v>
      </c>
      <c r="BL9" s="9">
        <v>0</v>
      </c>
    </row>
    <row r="10" spans="1:64" ht="15.6" x14ac:dyDescent="0.3">
      <c r="A10" s="39">
        <v>7832</v>
      </c>
      <c r="B10" s="36" t="s">
        <v>249</v>
      </c>
      <c r="C10" s="36" t="s">
        <v>56</v>
      </c>
      <c r="D10" s="36" t="s">
        <v>250</v>
      </c>
      <c r="E10" s="36" t="s">
        <v>251</v>
      </c>
      <c r="F10" s="36" t="s">
        <v>252</v>
      </c>
      <c r="G10" s="36" t="s">
        <v>219</v>
      </c>
      <c r="H10" s="36" t="s">
        <v>207</v>
      </c>
      <c r="I10" s="36" t="s">
        <v>207</v>
      </c>
      <c r="J10" s="36" t="s">
        <v>216</v>
      </c>
      <c r="K10" s="38">
        <v>45.803055555555552</v>
      </c>
      <c r="L10" s="38">
        <v>-120.16416666666667</v>
      </c>
      <c r="M10" s="38"/>
      <c r="N10" s="38"/>
      <c r="O10" s="39">
        <v>17070101</v>
      </c>
      <c r="P10" s="39"/>
      <c r="Q10" s="36" t="s">
        <v>209</v>
      </c>
      <c r="R10" s="39">
        <v>1999</v>
      </c>
      <c r="S10" s="39">
        <v>2.1</v>
      </c>
      <c r="T10" s="41">
        <v>16536.600000000002</v>
      </c>
      <c r="U10" s="40">
        <v>0.8989236790606655</v>
      </c>
      <c r="V10" s="36" t="s">
        <v>217</v>
      </c>
      <c r="W10" s="36" t="s">
        <v>218</v>
      </c>
      <c r="X10" s="36">
        <v>0</v>
      </c>
      <c r="Y10" s="36">
        <v>0</v>
      </c>
      <c r="Z10" s="36">
        <v>0</v>
      </c>
      <c r="AA10" s="36">
        <v>0</v>
      </c>
      <c r="AB10" s="36">
        <v>0</v>
      </c>
      <c r="AC10" s="36">
        <v>0</v>
      </c>
      <c r="AD10" s="36">
        <v>0</v>
      </c>
      <c r="AE10" s="36">
        <v>0</v>
      </c>
      <c r="AF10" s="36">
        <v>0</v>
      </c>
      <c r="AG10" s="36">
        <v>0</v>
      </c>
      <c r="AH10" s="35">
        <v>0</v>
      </c>
      <c r="AI10" s="35">
        <v>0</v>
      </c>
      <c r="AJ10" s="35">
        <v>0</v>
      </c>
      <c r="AK10" s="35">
        <v>0</v>
      </c>
      <c r="AL10" s="35">
        <v>1</v>
      </c>
      <c r="AM10" s="35">
        <v>1</v>
      </c>
      <c r="AN10" s="35">
        <v>0</v>
      </c>
      <c r="AO10" s="35">
        <v>0</v>
      </c>
      <c r="AP10" s="35">
        <v>0</v>
      </c>
      <c r="AQ10" s="35">
        <v>0</v>
      </c>
      <c r="AR10" s="42">
        <v>16536.600000000002</v>
      </c>
      <c r="AS10" s="42">
        <v>16536.600000000002</v>
      </c>
      <c r="AT10" s="43">
        <v>1.2348E-2</v>
      </c>
      <c r="AU10" s="43">
        <v>1.2348E-2</v>
      </c>
      <c r="AV10" s="43">
        <v>1.2348E-2</v>
      </c>
      <c r="AW10" s="43">
        <v>1.2348E-2</v>
      </c>
      <c r="AX10" s="35"/>
      <c r="AY10" s="35">
        <f t="shared" si="0"/>
        <v>0</v>
      </c>
      <c r="AZ10" s="35">
        <f t="shared" si="1"/>
        <v>0</v>
      </c>
      <c r="BA10" s="35">
        <f t="shared" si="2"/>
        <v>0</v>
      </c>
      <c r="BB10" s="35">
        <f t="shared" si="3"/>
        <v>0</v>
      </c>
      <c r="BC10" s="35">
        <f t="shared" si="4"/>
        <v>0</v>
      </c>
      <c r="BD10" s="35">
        <f t="shared" si="5"/>
        <v>0</v>
      </c>
      <c r="BE10" s="35"/>
      <c r="BF10" s="39">
        <v>17010305</v>
      </c>
      <c r="BG10" s="9">
        <f t="shared" ref="BG10:BL10" si="6">AY6</f>
        <v>0</v>
      </c>
      <c r="BH10" s="9">
        <f t="shared" si="6"/>
        <v>0</v>
      </c>
      <c r="BI10" s="9">
        <f t="shared" si="6"/>
        <v>0</v>
      </c>
      <c r="BJ10" s="9">
        <f t="shared" si="6"/>
        <v>0</v>
      </c>
      <c r="BK10" s="9">
        <f t="shared" si="6"/>
        <v>0</v>
      </c>
      <c r="BL10" s="9">
        <f t="shared" si="6"/>
        <v>0</v>
      </c>
    </row>
    <row r="11" spans="1:64" ht="15.6" x14ac:dyDescent="0.3">
      <c r="A11" s="39">
        <v>7832</v>
      </c>
      <c r="B11" s="36" t="s">
        <v>249</v>
      </c>
      <c r="C11" s="36" t="s">
        <v>56</v>
      </c>
      <c r="D11" s="36" t="s">
        <v>253</v>
      </c>
      <c r="E11" s="36" t="s">
        <v>251</v>
      </c>
      <c r="F11" s="36" t="s">
        <v>252</v>
      </c>
      <c r="G11" s="36" t="s">
        <v>219</v>
      </c>
      <c r="H11" s="36" t="s">
        <v>207</v>
      </c>
      <c r="I11" s="36" t="s">
        <v>207</v>
      </c>
      <c r="J11" s="36" t="s">
        <v>216</v>
      </c>
      <c r="K11" s="38">
        <v>45.803055555555552</v>
      </c>
      <c r="L11" s="38">
        <v>-120.16416666666667</v>
      </c>
      <c r="M11" s="38"/>
      <c r="N11" s="38"/>
      <c r="O11" s="39">
        <v>17070101</v>
      </c>
      <c r="P11" s="39"/>
      <c r="Q11" s="36" t="s">
        <v>209</v>
      </c>
      <c r="R11" s="39">
        <v>1999</v>
      </c>
      <c r="S11" s="39">
        <v>2.1</v>
      </c>
      <c r="T11" s="41">
        <v>16536.600000000002</v>
      </c>
      <c r="U11" s="40">
        <v>0.8989236790606655</v>
      </c>
      <c r="V11" s="36" t="s">
        <v>217</v>
      </c>
      <c r="W11" s="36" t="s">
        <v>218</v>
      </c>
      <c r="X11" s="36">
        <v>0</v>
      </c>
      <c r="Y11" s="36">
        <v>0</v>
      </c>
      <c r="Z11" s="36">
        <v>0</v>
      </c>
      <c r="AA11" s="36">
        <v>0</v>
      </c>
      <c r="AB11" s="36">
        <v>0</v>
      </c>
      <c r="AC11" s="36">
        <v>0</v>
      </c>
      <c r="AD11" s="36">
        <v>0</v>
      </c>
      <c r="AE11" s="36">
        <v>0</v>
      </c>
      <c r="AF11" s="36">
        <v>0</v>
      </c>
      <c r="AG11" s="36">
        <v>0</v>
      </c>
      <c r="AH11" s="35">
        <v>0</v>
      </c>
      <c r="AI11" s="35">
        <v>0</v>
      </c>
      <c r="AJ11" s="35">
        <v>0</v>
      </c>
      <c r="AK11" s="35">
        <v>0</v>
      </c>
      <c r="AL11" s="35">
        <v>1</v>
      </c>
      <c r="AM11" s="35">
        <v>1</v>
      </c>
      <c r="AN11" s="35">
        <v>0</v>
      </c>
      <c r="AO11" s="35">
        <v>0</v>
      </c>
      <c r="AP11" s="35">
        <v>0</v>
      </c>
      <c r="AQ11" s="35">
        <v>0</v>
      </c>
      <c r="AR11" s="42">
        <v>16536.600000000002</v>
      </c>
      <c r="AS11" s="42">
        <v>16536.600000000002</v>
      </c>
      <c r="AT11" s="43">
        <v>1.2348E-2</v>
      </c>
      <c r="AU11" s="43">
        <v>1.2348E-2</v>
      </c>
      <c r="AV11" s="43">
        <v>1.2348E-2</v>
      </c>
      <c r="AW11" s="43">
        <v>1.2348E-2</v>
      </c>
      <c r="AX11" s="35"/>
      <c r="AY11" s="35">
        <f t="shared" si="0"/>
        <v>0</v>
      </c>
      <c r="AZ11" s="35">
        <f t="shared" si="1"/>
        <v>0</v>
      </c>
      <c r="BA11" s="35">
        <f t="shared" si="2"/>
        <v>0</v>
      </c>
      <c r="BB11" s="35">
        <f t="shared" si="3"/>
        <v>0</v>
      </c>
      <c r="BC11" s="35">
        <f t="shared" si="4"/>
        <v>0</v>
      </c>
      <c r="BD11" s="35">
        <f t="shared" si="5"/>
        <v>0</v>
      </c>
      <c r="BE11" s="35"/>
      <c r="BF11" s="9">
        <v>17010306</v>
      </c>
      <c r="BG11" s="9">
        <v>0</v>
      </c>
      <c r="BH11" s="9">
        <v>0</v>
      </c>
      <c r="BI11" s="9">
        <v>0</v>
      </c>
      <c r="BJ11" s="9">
        <v>0</v>
      </c>
      <c r="BK11" s="9">
        <v>0</v>
      </c>
      <c r="BL11" s="9">
        <v>0</v>
      </c>
    </row>
    <row r="12" spans="1:64" ht="15.6" x14ac:dyDescent="0.3">
      <c r="A12" s="39">
        <v>7832</v>
      </c>
      <c r="B12" s="36" t="s">
        <v>249</v>
      </c>
      <c r="C12" s="36" t="s">
        <v>56</v>
      </c>
      <c r="D12" s="36" t="s">
        <v>254</v>
      </c>
      <c r="E12" s="36" t="s">
        <v>251</v>
      </c>
      <c r="F12" s="36" t="s">
        <v>252</v>
      </c>
      <c r="G12" s="36" t="s">
        <v>219</v>
      </c>
      <c r="H12" s="36" t="s">
        <v>207</v>
      </c>
      <c r="I12" s="36" t="s">
        <v>207</v>
      </c>
      <c r="J12" s="36" t="s">
        <v>216</v>
      </c>
      <c r="K12" s="38">
        <v>45.803055555555552</v>
      </c>
      <c r="L12" s="38">
        <v>-120.16416666666667</v>
      </c>
      <c r="M12" s="38"/>
      <c r="N12" s="38"/>
      <c r="O12" s="39">
        <v>17070101</v>
      </c>
      <c r="P12" s="39"/>
      <c r="Q12" s="36" t="s">
        <v>209</v>
      </c>
      <c r="R12" s="39">
        <v>2000</v>
      </c>
      <c r="S12" s="39">
        <v>2.1</v>
      </c>
      <c r="T12" s="41">
        <v>16536.600000000002</v>
      </c>
      <c r="U12" s="40">
        <v>0.8989236790606655</v>
      </c>
      <c r="V12" s="36" t="s">
        <v>217</v>
      </c>
      <c r="W12" s="36" t="s">
        <v>218</v>
      </c>
      <c r="X12" s="36">
        <v>0</v>
      </c>
      <c r="Y12" s="36">
        <v>0</v>
      </c>
      <c r="Z12" s="36">
        <v>0</v>
      </c>
      <c r="AA12" s="36">
        <v>0</v>
      </c>
      <c r="AB12" s="36">
        <v>0</v>
      </c>
      <c r="AC12" s="36">
        <v>0</v>
      </c>
      <c r="AD12" s="36">
        <v>0</v>
      </c>
      <c r="AE12" s="36">
        <v>0</v>
      </c>
      <c r="AF12" s="36">
        <v>0</v>
      </c>
      <c r="AG12" s="36">
        <v>0</v>
      </c>
      <c r="AH12" s="35">
        <v>0</v>
      </c>
      <c r="AI12" s="35">
        <v>0</v>
      </c>
      <c r="AJ12" s="35">
        <v>0</v>
      </c>
      <c r="AK12" s="35">
        <v>0</v>
      </c>
      <c r="AL12" s="35">
        <v>1</v>
      </c>
      <c r="AM12" s="35">
        <v>1</v>
      </c>
      <c r="AN12" s="35">
        <v>0</v>
      </c>
      <c r="AO12" s="35">
        <v>0</v>
      </c>
      <c r="AP12" s="35">
        <v>0</v>
      </c>
      <c r="AQ12" s="35">
        <v>0</v>
      </c>
      <c r="AR12" s="42">
        <v>16536.600000000002</v>
      </c>
      <c r="AS12" s="42">
        <v>16536.600000000002</v>
      </c>
      <c r="AT12" s="43">
        <v>1.2348E-2</v>
      </c>
      <c r="AU12" s="43">
        <v>1.2348E-2</v>
      </c>
      <c r="AV12" s="43">
        <v>1.2348E-2</v>
      </c>
      <c r="AW12" s="43">
        <v>1.2348E-2</v>
      </c>
      <c r="AX12" s="35"/>
      <c r="AY12" s="35">
        <f t="shared" si="0"/>
        <v>0</v>
      </c>
      <c r="AZ12" s="35">
        <f t="shared" si="1"/>
        <v>0</v>
      </c>
      <c r="BA12" s="35">
        <f t="shared" si="2"/>
        <v>0</v>
      </c>
      <c r="BB12" s="35">
        <f t="shared" si="3"/>
        <v>0</v>
      </c>
      <c r="BC12" s="35">
        <f t="shared" si="4"/>
        <v>0</v>
      </c>
      <c r="BD12" s="35">
        <f t="shared" si="5"/>
        <v>0</v>
      </c>
      <c r="BE12" s="35"/>
      <c r="BF12" s="9">
        <v>17010307</v>
      </c>
      <c r="BG12" s="9">
        <v>0</v>
      </c>
      <c r="BH12" s="9">
        <v>0</v>
      </c>
      <c r="BI12" s="9">
        <v>0</v>
      </c>
      <c r="BJ12" s="9">
        <v>0</v>
      </c>
      <c r="BK12" s="9">
        <v>0</v>
      </c>
      <c r="BL12" s="9">
        <v>0</v>
      </c>
    </row>
    <row r="13" spans="1:64" ht="15.6" x14ac:dyDescent="0.3">
      <c r="A13" s="39">
        <v>7832</v>
      </c>
      <c r="B13" s="36" t="s">
        <v>249</v>
      </c>
      <c r="C13" s="36" t="s">
        <v>56</v>
      </c>
      <c r="D13" s="36" t="s">
        <v>255</v>
      </c>
      <c r="E13" s="36" t="s">
        <v>251</v>
      </c>
      <c r="F13" s="36" t="s">
        <v>252</v>
      </c>
      <c r="G13" s="36" t="s">
        <v>219</v>
      </c>
      <c r="H13" s="36" t="s">
        <v>207</v>
      </c>
      <c r="I13" s="36" t="s">
        <v>207</v>
      </c>
      <c r="J13" s="36" t="s">
        <v>216</v>
      </c>
      <c r="K13" s="38">
        <v>45.803055555555552</v>
      </c>
      <c r="L13" s="38">
        <v>-120.16416666666667</v>
      </c>
      <c r="M13" s="38"/>
      <c r="N13" s="38"/>
      <c r="O13" s="39">
        <v>17070101</v>
      </c>
      <c r="P13" s="39"/>
      <c r="Q13" s="36" t="s">
        <v>209</v>
      </c>
      <c r="R13" s="39">
        <v>1999</v>
      </c>
      <c r="S13" s="39">
        <v>2.1</v>
      </c>
      <c r="T13" s="41">
        <v>16536.600000000002</v>
      </c>
      <c r="U13" s="40">
        <v>0.8989236790606655</v>
      </c>
      <c r="V13" s="36" t="s">
        <v>217</v>
      </c>
      <c r="W13" s="36" t="s">
        <v>218</v>
      </c>
      <c r="X13" s="36">
        <v>0</v>
      </c>
      <c r="Y13" s="36">
        <v>0</v>
      </c>
      <c r="Z13" s="36">
        <v>0</v>
      </c>
      <c r="AA13" s="36">
        <v>0</v>
      </c>
      <c r="AB13" s="36">
        <v>0</v>
      </c>
      <c r="AC13" s="36">
        <v>0</v>
      </c>
      <c r="AD13" s="36">
        <v>0</v>
      </c>
      <c r="AE13" s="36">
        <v>0</v>
      </c>
      <c r="AF13" s="36">
        <v>0</v>
      </c>
      <c r="AG13" s="36">
        <v>0</v>
      </c>
      <c r="AH13" s="35">
        <v>0</v>
      </c>
      <c r="AI13" s="35">
        <v>0</v>
      </c>
      <c r="AJ13" s="35">
        <v>0</v>
      </c>
      <c r="AK13" s="35">
        <v>0</v>
      </c>
      <c r="AL13" s="35">
        <v>1</v>
      </c>
      <c r="AM13" s="35">
        <v>1</v>
      </c>
      <c r="AN13" s="35">
        <v>0</v>
      </c>
      <c r="AO13" s="35">
        <v>0</v>
      </c>
      <c r="AP13" s="35">
        <v>0</v>
      </c>
      <c r="AQ13" s="35">
        <v>0</v>
      </c>
      <c r="AR13" s="42">
        <v>16536.600000000002</v>
      </c>
      <c r="AS13" s="42">
        <v>16536.600000000002</v>
      </c>
      <c r="AT13" s="43">
        <v>7.309236666666667</v>
      </c>
      <c r="AU13" s="43">
        <v>7.309236666666667</v>
      </c>
      <c r="AV13" s="43">
        <v>7.309236666666667</v>
      </c>
      <c r="AW13" s="43">
        <v>7.309236666666667</v>
      </c>
      <c r="AX13" s="35"/>
      <c r="AY13" s="35">
        <f t="shared" si="0"/>
        <v>0</v>
      </c>
      <c r="AZ13" s="35">
        <f t="shared" si="1"/>
        <v>0</v>
      </c>
      <c r="BA13" s="35">
        <f t="shared" si="2"/>
        <v>0</v>
      </c>
      <c r="BB13" s="35">
        <f t="shared" si="3"/>
        <v>0</v>
      </c>
      <c r="BC13" s="35">
        <f t="shared" si="4"/>
        <v>0</v>
      </c>
      <c r="BD13" s="35">
        <f t="shared" si="5"/>
        <v>0</v>
      </c>
      <c r="BE13" s="35"/>
      <c r="BF13" s="39">
        <v>17010308</v>
      </c>
      <c r="BG13" s="9">
        <f t="shared" ref="BG13:BL14" si="7">AY7</f>
        <v>0</v>
      </c>
      <c r="BH13" s="9">
        <f t="shared" si="7"/>
        <v>0</v>
      </c>
      <c r="BI13" s="9">
        <f t="shared" si="7"/>
        <v>0</v>
      </c>
      <c r="BJ13" s="9">
        <f t="shared" si="7"/>
        <v>0</v>
      </c>
      <c r="BK13" s="9">
        <f t="shared" si="7"/>
        <v>0</v>
      </c>
      <c r="BL13" s="9">
        <f t="shared" si="7"/>
        <v>0</v>
      </c>
    </row>
    <row r="14" spans="1:64" ht="15.6" x14ac:dyDescent="0.3">
      <c r="A14" s="39">
        <v>7832</v>
      </c>
      <c r="B14" s="36" t="s">
        <v>249</v>
      </c>
      <c r="C14" s="36" t="s">
        <v>56</v>
      </c>
      <c r="D14" s="36" t="s">
        <v>256</v>
      </c>
      <c r="E14" s="36" t="s">
        <v>251</v>
      </c>
      <c r="F14" s="36" t="s">
        <v>252</v>
      </c>
      <c r="G14" s="36" t="s">
        <v>219</v>
      </c>
      <c r="H14" s="36" t="s">
        <v>207</v>
      </c>
      <c r="I14" s="36" t="s">
        <v>207</v>
      </c>
      <c r="J14" s="36" t="s">
        <v>216</v>
      </c>
      <c r="K14" s="38">
        <v>45.803055555555552</v>
      </c>
      <c r="L14" s="38">
        <v>-120.16416666666667</v>
      </c>
      <c r="M14" s="38"/>
      <c r="N14" s="38"/>
      <c r="O14" s="39">
        <v>17070101</v>
      </c>
      <c r="P14" s="39"/>
      <c r="Q14" s="36" t="s">
        <v>209</v>
      </c>
      <c r="R14" s="39">
        <v>1999</v>
      </c>
      <c r="S14" s="39">
        <v>2.1</v>
      </c>
      <c r="T14" s="41">
        <v>16536.600000000002</v>
      </c>
      <c r="U14" s="40">
        <v>0.8989236790606655</v>
      </c>
      <c r="V14" s="36" t="s">
        <v>217</v>
      </c>
      <c r="W14" s="36" t="s">
        <v>218</v>
      </c>
      <c r="X14" s="36">
        <v>0</v>
      </c>
      <c r="Y14" s="36">
        <v>0</v>
      </c>
      <c r="Z14" s="36">
        <v>0</v>
      </c>
      <c r="AA14" s="36">
        <v>0</v>
      </c>
      <c r="AB14" s="36">
        <v>0</v>
      </c>
      <c r="AC14" s="36">
        <v>0</v>
      </c>
      <c r="AD14" s="36">
        <v>0</v>
      </c>
      <c r="AE14" s="36">
        <v>0</v>
      </c>
      <c r="AF14" s="36">
        <v>0</v>
      </c>
      <c r="AG14" s="36">
        <v>0</v>
      </c>
      <c r="AH14" s="35">
        <v>0</v>
      </c>
      <c r="AI14" s="35">
        <v>0</v>
      </c>
      <c r="AJ14" s="35">
        <v>0</v>
      </c>
      <c r="AK14" s="35">
        <v>0</v>
      </c>
      <c r="AL14" s="35">
        <v>1</v>
      </c>
      <c r="AM14" s="35">
        <v>1</v>
      </c>
      <c r="AN14" s="35">
        <v>0</v>
      </c>
      <c r="AO14" s="35">
        <v>0</v>
      </c>
      <c r="AP14" s="35">
        <v>0</v>
      </c>
      <c r="AQ14" s="35">
        <v>0</v>
      </c>
      <c r="AR14" s="42">
        <v>16536.600000000002</v>
      </c>
      <c r="AS14" s="42">
        <v>16536.600000000002</v>
      </c>
      <c r="AT14" s="43">
        <v>7.309236666666667</v>
      </c>
      <c r="AU14" s="43">
        <v>7.309236666666667</v>
      </c>
      <c r="AV14" s="43">
        <v>7.309236666666667</v>
      </c>
      <c r="AW14" s="43">
        <v>7.309236666666667</v>
      </c>
      <c r="AX14" s="35"/>
      <c r="AY14" s="35">
        <f t="shared" si="0"/>
        <v>0</v>
      </c>
      <c r="AZ14" s="35">
        <f t="shared" si="1"/>
        <v>0</v>
      </c>
      <c r="BA14" s="35">
        <f t="shared" si="2"/>
        <v>0</v>
      </c>
      <c r="BB14" s="35">
        <f t="shared" si="3"/>
        <v>0</v>
      </c>
      <c r="BC14" s="35">
        <f t="shared" si="4"/>
        <v>0</v>
      </c>
      <c r="BD14" s="35">
        <f t="shared" si="5"/>
        <v>0</v>
      </c>
      <c r="BE14" s="35"/>
      <c r="BF14" s="39">
        <v>17020001</v>
      </c>
      <c r="BG14" s="9">
        <f t="shared" si="7"/>
        <v>540.23217957999998</v>
      </c>
      <c r="BH14" s="9">
        <f t="shared" si="7"/>
        <v>307.64930499999997</v>
      </c>
      <c r="BI14" s="9">
        <f t="shared" si="7"/>
        <v>898.33597059999988</v>
      </c>
      <c r="BJ14" s="9">
        <f t="shared" si="7"/>
        <v>340.26013132999998</v>
      </c>
      <c r="BK14" s="9">
        <f t="shared" si="7"/>
        <v>295.34333279999998</v>
      </c>
      <c r="BL14" s="9">
        <f t="shared" si="7"/>
        <v>593.76315865000004</v>
      </c>
    </row>
    <row r="15" spans="1:64" ht="15.6" x14ac:dyDescent="0.3">
      <c r="A15" s="39">
        <v>55482</v>
      </c>
      <c r="B15" s="36" t="s">
        <v>287</v>
      </c>
      <c r="C15" s="36" t="s">
        <v>56</v>
      </c>
      <c r="D15" s="36" t="s">
        <v>288</v>
      </c>
      <c r="E15" s="36" t="s">
        <v>236</v>
      </c>
      <c r="F15" s="36" t="s">
        <v>289</v>
      </c>
      <c r="G15" s="36" t="s">
        <v>219</v>
      </c>
      <c r="H15" s="36" t="s">
        <v>273</v>
      </c>
      <c r="I15" s="36" t="s">
        <v>207</v>
      </c>
      <c r="J15" s="36" t="s">
        <v>225</v>
      </c>
      <c r="K15" s="38">
        <v>45.82083333333334</v>
      </c>
      <c r="L15" s="38">
        <v>-120.82055555555556</v>
      </c>
      <c r="M15" s="38"/>
      <c r="N15" s="38"/>
      <c r="O15" s="39">
        <v>17070106</v>
      </c>
      <c r="P15" s="39"/>
      <c r="Q15" s="36" t="s">
        <v>209</v>
      </c>
      <c r="R15" s="39">
        <v>2004</v>
      </c>
      <c r="S15" s="39">
        <v>166</v>
      </c>
      <c r="T15" s="41">
        <v>881809</v>
      </c>
      <c r="U15" s="40">
        <v>0.60640438466193536</v>
      </c>
      <c r="V15" s="36" t="s">
        <v>247</v>
      </c>
      <c r="W15" s="36" t="s">
        <v>248</v>
      </c>
      <c r="X15" s="36">
        <v>0</v>
      </c>
      <c r="Y15" s="36">
        <v>0</v>
      </c>
      <c r="Z15" s="36">
        <v>1.7636179999999999</v>
      </c>
      <c r="AA15" s="36">
        <v>0</v>
      </c>
      <c r="AB15" s="36">
        <v>3.5272359999999998</v>
      </c>
      <c r="AC15" s="36">
        <v>1.7636179999999999</v>
      </c>
      <c r="AD15" s="36">
        <v>0</v>
      </c>
      <c r="AE15" s="36">
        <v>3.5272359999999998</v>
      </c>
      <c r="AF15" s="36">
        <v>2</v>
      </c>
      <c r="AG15" s="36">
        <v>2</v>
      </c>
      <c r="AH15" s="35">
        <v>0</v>
      </c>
      <c r="AI15" s="35">
        <v>0</v>
      </c>
      <c r="AJ15" s="35">
        <v>0</v>
      </c>
      <c r="AK15" s="35">
        <v>0</v>
      </c>
      <c r="AL15" s="35">
        <v>1</v>
      </c>
      <c r="AM15" s="35">
        <v>1</v>
      </c>
      <c r="AN15" s="35">
        <v>0</v>
      </c>
      <c r="AO15" s="35">
        <v>0</v>
      </c>
      <c r="AP15" s="35">
        <v>0</v>
      </c>
      <c r="AQ15" s="35">
        <v>0</v>
      </c>
      <c r="AR15" s="42">
        <v>881809</v>
      </c>
      <c r="AS15" s="42">
        <v>881809</v>
      </c>
      <c r="AT15" s="43">
        <v>1.3851999999999998E-2</v>
      </c>
      <c r="AU15" s="43">
        <v>1.3851999999999998E-2</v>
      </c>
      <c r="AV15" s="43">
        <v>1.3851999999999998E-2</v>
      </c>
      <c r="AW15" s="43">
        <v>1.3851999999999998E-2</v>
      </c>
      <c r="AX15" s="35"/>
      <c r="AY15" s="35">
        <f t="shared" si="0"/>
        <v>5.4143072599999993</v>
      </c>
      <c r="AZ15" s="35">
        <f t="shared" si="1"/>
        <v>0</v>
      </c>
      <c r="BA15" s="35">
        <f t="shared" si="2"/>
        <v>10.828614519999999</v>
      </c>
      <c r="BB15" s="35">
        <f t="shared" si="3"/>
        <v>5.4143072599999993</v>
      </c>
      <c r="BC15" s="35">
        <f t="shared" si="4"/>
        <v>0</v>
      </c>
      <c r="BD15" s="35">
        <f t="shared" si="5"/>
        <v>10.828614519999999</v>
      </c>
      <c r="BE15" s="35"/>
      <c r="BF15" s="9">
        <v>17020002</v>
      </c>
      <c r="BG15" s="9">
        <v>0</v>
      </c>
      <c r="BH15" s="9">
        <v>0</v>
      </c>
      <c r="BI15" s="9">
        <v>0</v>
      </c>
      <c r="BJ15" s="9">
        <v>0</v>
      </c>
      <c r="BK15" s="9">
        <v>0</v>
      </c>
      <c r="BL15" s="9">
        <v>0</v>
      </c>
    </row>
    <row r="16" spans="1:64" ht="15.6" x14ac:dyDescent="0.3">
      <c r="A16" s="39">
        <v>55482</v>
      </c>
      <c r="B16" s="36" t="s">
        <v>287</v>
      </c>
      <c r="C16" s="36" t="s">
        <v>56</v>
      </c>
      <c r="D16" s="36" t="s">
        <v>290</v>
      </c>
      <c r="E16" s="36" t="s">
        <v>236</v>
      </c>
      <c r="F16" s="36" t="s">
        <v>289</v>
      </c>
      <c r="G16" s="36" t="s">
        <v>219</v>
      </c>
      <c r="H16" s="36" t="s">
        <v>273</v>
      </c>
      <c r="I16" s="36" t="s">
        <v>207</v>
      </c>
      <c r="J16" s="36" t="s">
        <v>225</v>
      </c>
      <c r="K16" s="38">
        <v>45.82083333333334</v>
      </c>
      <c r="L16" s="38">
        <v>-120.82055555555556</v>
      </c>
      <c r="M16" s="38"/>
      <c r="N16" s="38"/>
      <c r="O16" s="39">
        <v>17070106</v>
      </c>
      <c r="P16" s="39"/>
      <c r="Q16" s="36" t="s">
        <v>209</v>
      </c>
      <c r="R16" s="39">
        <v>2004</v>
      </c>
      <c r="S16" s="39">
        <v>114.3</v>
      </c>
      <c r="T16" s="41">
        <v>452576</v>
      </c>
      <c r="U16" s="40">
        <v>0.45200286037304699</v>
      </c>
      <c r="V16" s="36" t="s">
        <v>247</v>
      </c>
      <c r="W16" s="36" t="s">
        <v>248</v>
      </c>
      <c r="X16" s="36">
        <v>141.54339739276799</v>
      </c>
      <c r="Y16" s="36">
        <v>23.590566232127998</v>
      </c>
      <c r="Z16" s="36">
        <v>0.90515199999999996</v>
      </c>
      <c r="AA16" s="36">
        <v>0</v>
      </c>
      <c r="AB16" s="36">
        <v>1.8103039999999999</v>
      </c>
      <c r="AC16" s="36">
        <v>0.90515199999999996</v>
      </c>
      <c r="AD16" s="36">
        <v>0</v>
      </c>
      <c r="AE16" s="36">
        <v>1.8103039999999999</v>
      </c>
      <c r="AF16" s="36">
        <v>2</v>
      </c>
      <c r="AG16" s="36">
        <v>2</v>
      </c>
      <c r="AH16" s="35">
        <v>0</v>
      </c>
      <c r="AI16" s="35">
        <v>0</v>
      </c>
      <c r="AJ16" s="35">
        <v>0</v>
      </c>
      <c r="AK16" s="35">
        <v>0</v>
      </c>
      <c r="AL16" s="35">
        <v>1</v>
      </c>
      <c r="AM16" s="35">
        <v>1</v>
      </c>
      <c r="AN16" s="35">
        <v>0</v>
      </c>
      <c r="AO16" s="35">
        <v>0</v>
      </c>
      <c r="AP16" s="35">
        <v>0</v>
      </c>
      <c r="AQ16" s="35">
        <v>0</v>
      </c>
      <c r="AR16" s="42">
        <v>452576</v>
      </c>
      <c r="AS16" s="42">
        <v>452576</v>
      </c>
      <c r="AT16" s="43">
        <v>1.3851999999999998E-2</v>
      </c>
      <c r="AU16" s="43">
        <v>1.3851999999999998E-2</v>
      </c>
      <c r="AV16" s="43">
        <v>1.3851999999999998E-2</v>
      </c>
      <c r="AW16" s="43">
        <v>1.3851999999999998E-2</v>
      </c>
      <c r="AX16" s="35"/>
      <c r="AY16" s="35">
        <f t="shared" si="0"/>
        <v>2.7788166399999996</v>
      </c>
      <c r="AZ16" s="35">
        <f t="shared" si="1"/>
        <v>0</v>
      </c>
      <c r="BA16" s="35">
        <f t="shared" si="2"/>
        <v>5.5576332799999992</v>
      </c>
      <c r="BB16" s="35">
        <f t="shared" si="3"/>
        <v>2.7788166399999996</v>
      </c>
      <c r="BC16" s="35">
        <f t="shared" si="4"/>
        <v>0</v>
      </c>
      <c r="BD16" s="35">
        <f t="shared" si="5"/>
        <v>5.5576332799999992</v>
      </c>
      <c r="BE16" s="35"/>
      <c r="BF16" s="9">
        <v>17020003</v>
      </c>
      <c r="BG16" s="9">
        <v>0</v>
      </c>
      <c r="BH16" s="9">
        <v>0</v>
      </c>
      <c r="BI16" s="9">
        <v>0</v>
      </c>
      <c r="BJ16" s="9">
        <v>0</v>
      </c>
      <c r="BK16" s="9">
        <v>0</v>
      </c>
      <c r="BL16" s="9">
        <v>0</v>
      </c>
    </row>
    <row r="17" spans="1:64" ht="15.6" x14ac:dyDescent="0.3">
      <c r="A17" s="39">
        <v>55700</v>
      </c>
      <c r="B17" s="36" t="s">
        <v>295</v>
      </c>
      <c r="C17" s="36" t="s">
        <v>56</v>
      </c>
      <c r="D17" s="36" t="s">
        <v>296</v>
      </c>
      <c r="E17" s="36" t="s">
        <v>236</v>
      </c>
      <c r="F17" s="36" t="s">
        <v>224</v>
      </c>
      <c r="G17" s="36" t="s">
        <v>205</v>
      </c>
      <c r="H17" s="36" t="s">
        <v>206</v>
      </c>
      <c r="I17" s="36" t="s">
        <v>207</v>
      </c>
      <c r="J17" s="36" t="s">
        <v>225</v>
      </c>
      <c r="K17" s="38">
        <v>46.140277777777776</v>
      </c>
      <c r="L17" s="38">
        <v>-122.98416666666667</v>
      </c>
      <c r="M17" s="38"/>
      <c r="N17" s="38"/>
      <c r="O17" s="39">
        <v>17080003</v>
      </c>
      <c r="P17" s="39"/>
      <c r="Q17" s="36" t="s">
        <v>209</v>
      </c>
      <c r="R17" s="39">
        <v>2008</v>
      </c>
      <c r="S17" s="39">
        <v>186</v>
      </c>
      <c r="T17" s="41">
        <v>718050</v>
      </c>
      <c r="U17" s="40">
        <v>0.44069450581823538</v>
      </c>
      <c r="V17" s="36" t="s">
        <v>297</v>
      </c>
      <c r="W17" s="36" t="s">
        <v>218</v>
      </c>
      <c r="X17" s="36">
        <v>0</v>
      </c>
      <c r="Y17" s="36">
        <v>0</v>
      </c>
      <c r="Z17" s="36">
        <v>181.66665</v>
      </c>
      <c r="AA17" s="36">
        <v>107.7075</v>
      </c>
      <c r="AB17" s="36">
        <v>203.20814999999999</v>
      </c>
      <c r="AC17" s="36">
        <v>142.1739</v>
      </c>
      <c r="AD17" s="36">
        <v>93.346500000000006</v>
      </c>
      <c r="AE17" s="36">
        <v>215.41499999999999</v>
      </c>
      <c r="AF17" s="36">
        <v>253</v>
      </c>
      <c r="AG17" s="36">
        <v>198</v>
      </c>
      <c r="AH17" s="35">
        <v>0</v>
      </c>
      <c r="AI17" s="35">
        <v>125</v>
      </c>
      <c r="AJ17" s="35">
        <v>0</v>
      </c>
      <c r="AK17" s="35">
        <v>8</v>
      </c>
      <c r="AL17" s="35">
        <v>1</v>
      </c>
      <c r="AM17" s="35">
        <v>0.98299999999999998</v>
      </c>
      <c r="AN17" s="35">
        <v>0</v>
      </c>
      <c r="AO17" s="35">
        <v>23250000</v>
      </c>
      <c r="AP17" s="35">
        <v>0</v>
      </c>
      <c r="AQ17" s="35">
        <v>1488000</v>
      </c>
      <c r="AR17" s="42">
        <v>718050</v>
      </c>
      <c r="AS17" s="42">
        <v>705843.15</v>
      </c>
      <c r="AT17" s="43">
        <v>1.9896273062730611E-2</v>
      </c>
      <c r="AU17" s="43">
        <v>1.7301107011070098E-4</v>
      </c>
      <c r="AV17" s="43">
        <v>1.9636756457564564E-2</v>
      </c>
      <c r="AW17" s="43">
        <v>1.7301107011070098E-4</v>
      </c>
      <c r="AX17" s="35"/>
      <c r="AY17" s="35">
        <f t="shared" si="0"/>
        <v>557.71661549999999</v>
      </c>
      <c r="AZ17" s="35">
        <f t="shared" si="1"/>
        <v>330.66202499999997</v>
      </c>
      <c r="BA17" s="35">
        <f t="shared" si="2"/>
        <v>623.84902049999994</v>
      </c>
      <c r="BB17" s="35">
        <f t="shared" si="3"/>
        <v>436.47387299999997</v>
      </c>
      <c r="BC17" s="35">
        <f t="shared" si="4"/>
        <v>286.57375500000001</v>
      </c>
      <c r="BD17" s="35">
        <f t="shared" si="5"/>
        <v>661.32404999999994</v>
      </c>
      <c r="BE17" s="35"/>
      <c r="BF17" s="9">
        <v>17020004</v>
      </c>
      <c r="BG17" s="9">
        <v>0</v>
      </c>
      <c r="BH17" s="9">
        <v>0</v>
      </c>
      <c r="BI17" s="9">
        <v>0</v>
      </c>
      <c r="BJ17" s="9">
        <v>0</v>
      </c>
      <c r="BK17" s="9">
        <v>0</v>
      </c>
      <c r="BL17" s="9">
        <v>0</v>
      </c>
    </row>
    <row r="18" spans="1:64" ht="15.6" x14ac:dyDescent="0.3">
      <c r="A18" s="39">
        <v>7605</v>
      </c>
      <c r="B18" s="36" t="s">
        <v>244</v>
      </c>
      <c r="C18" s="36" t="s">
        <v>56</v>
      </c>
      <c r="D18" s="36" t="s">
        <v>245</v>
      </c>
      <c r="E18" s="36" t="s">
        <v>246</v>
      </c>
      <c r="F18" s="36" t="s">
        <v>224</v>
      </c>
      <c r="G18" s="36" t="s">
        <v>205</v>
      </c>
      <c r="H18" s="36" t="s">
        <v>206</v>
      </c>
      <c r="I18" s="36" t="s">
        <v>207</v>
      </c>
      <c r="J18" s="36" t="s">
        <v>225</v>
      </c>
      <c r="K18" s="38">
        <v>45.649722222222223</v>
      </c>
      <c r="L18" s="38">
        <v>-122.72555555555556</v>
      </c>
      <c r="M18" s="38"/>
      <c r="N18" s="38"/>
      <c r="O18" s="39">
        <v>17090012</v>
      </c>
      <c r="P18" s="39"/>
      <c r="Q18" s="36" t="s">
        <v>209</v>
      </c>
      <c r="R18" s="39">
        <v>1997</v>
      </c>
      <c r="S18" s="39">
        <v>248</v>
      </c>
      <c r="T18" s="41">
        <v>1616260</v>
      </c>
      <c r="U18" s="40">
        <v>0.74397002504050669</v>
      </c>
      <c r="V18" s="36" t="s">
        <v>217</v>
      </c>
      <c r="W18" s="36" t="s">
        <v>218</v>
      </c>
      <c r="X18" s="36">
        <v>0</v>
      </c>
      <c r="Y18" s="36">
        <v>0</v>
      </c>
      <c r="Z18" s="36">
        <v>408.91377999999997</v>
      </c>
      <c r="AA18" s="36">
        <v>242.43899999999999</v>
      </c>
      <c r="AB18" s="36">
        <v>457.40158000000002</v>
      </c>
      <c r="AC18" s="36">
        <v>320.01947999999999</v>
      </c>
      <c r="AD18" s="36">
        <v>210.1138</v>
      </c>
      <c r="AE18" s="36">
        <v>484.87799999999999</v>
      </c>
      <c r="AF18" s="36">
        <v>253</v>
      </c>
      <c r="AG18" s="36">
        <v>198</v>
      </c>
      <c r="AH18" s="35">
        <v>0</v>
      </c>
      <c r="AI18" s="35">
        <v>125</v>
      </c>
      <c r="AJ18" s="35">
        <v>0</v>
      </c>
      <c r="AK18" s="35">
        <v>8</v>
      </c>
      <c r="AL18" s="35">
        <v>1</v>
      </c>
      <c r="AM18" s="35">
        <v>0.98299999999999998</v>
      </c>
      <c r="AN18" s="35">
        <v>0</v>
      </c>
      <c r="AO18" s="35">
        <v>31000000</v>
      </c>
      <c r="AP18" s="35">
        <v>0</v>
      </c>
      <c r="AQ18" s="35">
        <v>1984000</v>
      </c>
      <c r="AR18" s="42">
        <v>1616260</v>
      </c>
      <c r="AS18" s="42">
        <v>1588783.58</v>
      </c>
      <c r="AT18" s="43">
        <v>21.320052241379308</v>
      </c>
      <c r="AU18" s="43">
        <v>0.18539175862068966</v>
      </c>
      <c r="AV18" s="43">
        <v>21.041964603448275</v>
      </c>
      <c r="AW18" s="43">
        <v>0.18539175862068966</v>
      </c>
      <c r="AX18" s="35"/>
      <c r="AY18" s="35">
        <f t="shared" si="0"/>
        <v>1255.3653045999999</v>
      </c>
      <c r="AZ18" s="35">
        <f t="shared" si="1"/>
        <v>744.2877299999999</v>
      </c>
      <c r="BA18" s="35">
        <f t="shared" si="2"/>
        <v>1404.2228505999999</v>
      </c>
      <c r="BB18" s="35">
        <f t="shared" si="3"/>
        <v>982.45980359999987</v>
      </c>
      <c r="BC18" s="35">
        <f t="shared" si="4"/>
        <v>645.04936599999996</v>
      </c>
      <c r="BD18" s="35">
        <f t="shared" si="5"/>
        <v>1488.5754599999998</v>
      </c>
      <c r="BE18" s="35"/>
      <c r="BF18" s="9">
        <v>17020005</v>
      </c>
      <c r="BG18" s="9">
        <v>0</v>
      </c>
      <c r="BH18" s="9">
        <v>0</v>
      </c>
      <c r="BI18" s="9">
        <v>0</v>
      </c>
      <c r="BJ18" s="9">
        <v>0</v>
      </c>
      <c r="BK18" s="9">
        <v>0</v>
      </c>
      <c r="BL18" s="9">
        <v>0</v>
      </c>
    </row>
    <row r="19" spans="1:64" ht="15.6" x14ac:dyDescent="0.3">
      <c r="A19" s="39">
        <v>3845</v>
      </c>
      <c r="B19" s="36" t="s">
        <v>221</v>
      </c>
      <c r="C19" s="36" t="s">
        <v>56</v>
      </c>
      <c r="D19" s="36" t="s">
        <v>222</v>
      </c>
      <c r="E19" s="36" t="s">
        <v>223</v>
      </c>
      <c r="F19" s="36" t="s">
        <v>224</v>
      </c>
      <c r="G19" s="36" t="s">
        <v>205</v>
      </c>
      <c r="H19" s="36" t="s">
        <v>206</v>
      </c>
      <c r="I19" s="36" t="s">
        <v>207</v>
      </c>
      <c r="J19" s="36" t="s">
        <v>225</v>
      </c>
      <c r="K19" s="38">
        <v>46.762500000000003</v>
      </c>
      <c r="L19" s="38">
        <v>-122.85666666666665</v>
      </c>
      <c r="M19" s="38"/>
      <c r="N19" s="38"/>
      <c r="O19" s="39">
        <v>17100103</v>
      </c>
      <c r="P19" s="39"/>
      <c r="Q19" s="36" t="s">
        <v>209</v>
      </c>
      <c r="R19" s="39">
        <v>1972</v>
      </c>
      <c r="S19" s="39">
        <v>729.9</v>
      </c>
      <c r="T19" s="41">
        <v>4720934</v>
      </c>
      <c r="U19" s="40">
        <v>0.7383469055934978</v>
      </c>
      <c r="V19" s="36" t="s">
        <v>226</v>
      </c>
      <c r="W19" s="36" t="s">
        <v>211</v>
      </c>
      <c r="X19" s="36">
        <v>0</v>
      </c>
      <c r="Y19" s="36">
        <v>0</v>
      </c>
      <c r="Z19" s="36">
        <v>1194.3963020000001</v>
      </c>
      <c r="AA19" s="36">
        <v>708.14009999999996</v>
      </c>
      <c r="AB19" s="36">
        <v>1336.024322</v>
      </c>
      <c r="AC19" s="36">
        <v>934.74493199999995</v>
      </c>
      <c r="AD19" s="36">
        <v>613.72141999999997</v>
      </c>
      <c r="AE19" s="36">
        <v>1416.2801999999999</v>
      </c>
      <c r="AF19" s="36">
        <v>253</v>
      </c>
      <c r="AG19" s="36">
        <v>198</v>
      </c>
      <c r="AH19" s="35">
        <v>0</v>
      </c>
      <c r="AI19" s="35">
        <v>125</v>
      </c>
      <c r="AJ19" s="35">
        <v>0</v>
      </c>
      <c r="AK19" s="35">
        <v>8</v>
      </c>
      <c r="AL19" s="35">
        <v>1</v>
      </c>
      <c r="AM19" s="35">
        <v>0.98299999999999998</v>
      </c>
      <c r="AN19" s="35">
        <v>0</v>
      </c>
      <c r="AO19" s="35">
        <v>91237500</v>
      </c>
      <c r="AP19" s="35">
        <v>0</v>
      </c>
      <c r="AQ19" s="35">
        <v>5839200</v>
      </c>
      <c r="AR19" s="42">
        <v>4720934</v>
      </c>
      <c r="AS19" s="42">
        <v>4640678.1219999995</v>
      </c>
      <c r="AT19" s="43">
        <v>317.29356749999999</v>
      </c>
      <c r="AU19" s="43">
        <v>2.7590745000000001</v>
      </c>
      <c r="AV19" s="43">
        <v>313.15495575</v>
      </c>
      <c r="AW19" s="43">
        <v>2.7590745000000001</v>
      </c>
      <c r="AX19" s="35"/>
      <c r="AY19" s="35">
        <f>Z19*3.07</f>
        <v>3666.79664714</v>
      </c>
      <c r="AZ19" s="35">
        <f t="shared" ref="AZ19:BD19" si="8">AA19*3.07</f>
        <v>2173.9901069999996</v>
      </c>
      <c r="BA19" s="35">
        <f t="shared" si="8"/>
        <v>4101.5946685399995</v>
      </c>
      <c r="BB19" s="35">
        <f t="shared" si="8"/>
        <v>2869.6669412399997</v>
      </c>
      <c r="BC19" s="35">
        <f t="shared" si="8"/>
        <v>1884.1247593999999</v>
      </c>
      <c r="BD19" s="35">
        <f t="shared" si="8"/>
        <v>4347.9802139999993</v>
      </c>
      <c r="BE19" s="35"/>
      <c r="BF19" s="9">
        <v>17020006</v>
      </c>
      <c r="BG19" s="9">
        <v>0</v>
      </c>
      <c r="BH19" s="9">
        <v>0</v>
      </c>
      <c r="BI19" s="9">
        <v>0</v>
      </c>
      <c r="BJ19" s="9">
        <v>0</v>
      </c>
      <c r="BK19" s="9">
        <v>0</v>
      </c>
      <c r="BL19" s="9">
        <v>0</v>
      </c>
    </row>
    <row r="20" spans="1:64" ht="15.6" x14ac:dyDescent="0.3">
      <c r="A20" s="39">
        <v>3845</v>
      </c>
      <c r="B20" s="36" t="s">
        <v>221</v>
      </c>
      <c r="C20" s="36" t="s">
        <v>56</v>
      </c>
      <c r="D20" s="36" t="s">
        <v>227</v>
      </c>
      <c r="E20" s="36" t="s">
        <v>223</v>
      </c>
      <c r="F20" s="36" t="s">
        <v>224</v>
      </c>
      <c r="G20" s="36" t="s">
        <v>205</v>
      </c>
      <c r="H20" s="36" t="s">
        <v>206</v>
      </c>
      <c r="I20" s="36" t="s">
        <v>207</v>
      </c>
      <c r="J20" s="36" t="s">
        <v>225</v>
      </c>
      <c r="K20" s="38">
        <v>46.762500000000003</v>
      </c>
      <c r="L20" s="38">
        <v>-122.85666666666665</v>
      </c>
      <c r="M20" s="38"/>
      <c r="N20" s="38"/>
      <c r="O20" s="39">
        <v>17100103</v>
      </c>
      <c r="P20" s="39"/>
      <c r="Q20" s="36" t="s">
        <v>209</v>
      </c>
      <c r="R20" s="39">
        <v>1973</v>
      </c>
      <c r="S20" s="39">
        <v>729.9</v>
      </c>
      <c r="T20" s="41">
        <v>4016150</v>
      </c>
      <c r="U20" s="40">
        <v>0.62811975869591197</v>
      </c>
      <c r="V20" s="36" t="s">
        <v>226</v>
      </c>
      <c r="W20" s="36" t="s">
        <v>211</v>
      </c>
      <c r="X20" s="36">
        <v>0</v>
      </c>
      <c r="Y20" s="36">
        <v>0</v>
      </c>
      <c r="Z20" s="36">
        <v>1016.08595</v>
      </c>
      <c r="AA20" s="36">
        <v>602.42250000000001</v>
      </c>
      <c r="AB20" s="36">
        <v>1136.5704499999999</v>
      </c>
      <c r="AC20" s="36">
        <v>795.19770000000005</v>
      </c>
      <c r="AD20" s="36">
        <v>522.09950000000003</v>
      </c>
      <c r="AE20" s="36">
        <v>1204.845</v>
      </c>
      <c r="AF20" s="36">
        <v>253</v>
      </c>
      <c r="AG20" s="36">
        <v>198</v>
      </c>
      <c r="AH20" s="35">
        <v>0</v>
      </c>
      <c r="AI20" s="35">
        <v>125</v>
      </c>
      <c r="AJ20" s="35">
        <v>0</v>
      </c>
      <c r="AK20" s="35">
        <v>8</v>
      </c>
      <c r="AL20" s="35">
        <v>1</v>
      </c>
      <c r="AM20" s="35">
        <v>0.98299999999999998</v>
      </c>
      <c r="AN20" s="35">
        <v>0</v>
      </c>
      <c r="AO20" s="35">
        <v>91237500</v>
      </c>
      <c r="AP20" s="35">
        <v>0</v>
      </c>
      <c r="AQ20" s="35">
        <v>5839200</v>
      </c>
      <c r="AR20" s="42">
        <v>4016150</v>
      </c>
      <c r="AS20" s="42">
        <v>3947875.4499999997</v>
      </c>
      <c r="AT20" s="43">
        <v>317.29356749999999</v>
      </c>
      <c r="AU20" s="43">
        <v>2.7590745000000001</v>
      </c>
      <c r="AV20" s="43">
        <v>313.15495575</v>
      </c>
      <c r="AW20" s="43">
        <v>2.7590745000000001</v>
      </c>
      <c r="AX20" s="35"/>
      <c r="AY20" s="35">
        <f t="shared" ref="AY20:AY49" si="9">Z20*3.07</f>
        <v>3119.3838664999998</v>
      </c>
      <c r="AZ20" s="35">
        <f t="shared" ref="AZ20:AZ49" si="10">AA20*3.07</f>
        <v>1849.437075</v>
      </c>
      <c r="BA20" s="35">
        <f t="shared" ref="BA20:BA49" si="11">AB20*3.07</f>
        <v>3489.2712814999995</v>
      </c>
      <c r="BB20" s="35">
        <f t="shared" ref="BB20:BB49" si="12">AC20*3.07</f>
        <v>2441.2569389999999</v>
      </c>
      <c r="BC20" s="35">
        <f t="shared" ref="BC20:BC49" si="13">AD20*3.07</f>
        <v>1602.8454650000001</v>
      </c>
      <c r="BD20" s="35">
        <f t="shared" ref="BD20:BD49" si="14">AE20*3.07</f>
        <v>3698.8741500000001</v>
      </c>
      <c r="BE20" s="35"/>
      <c r="BF20" s="9">
        <v>17020007</v>
      </c>
      <c r="BG20" s="9">
        <v>0</v>
      </c>
      <c r="BH20" s="9">
        <v>0</v>
      </c>
      <c r="BI20" s="9">
        <v>0</v>
      </c>
      <c r="BJ20" s="9">
        <v>0</v>
      </c>
      <c r="BK20" s="9">
        <v>0</v>
      </c>
      <c r="BL20" s="9">
        <v>0</v>
      </c>
    </row>
    <row r="21" spans="1:64" ht="15.6" x14ac:dyDescent="0.3">
      <c r="A21" s="39">
        <v>3845</v>
      </c>
      <c r="B21" s="36" t="s">
        <v>221</v>
      </c>
      <c r="C21" s="36" t="s">
        <v>56</v>
      </c>
      <c r="D21" s="36" t="s">
        <v>228</v>
      </c>
      <c r="E21" s="36" t="s">
        <v>223</v>
      </c>
      <c r="F21" s="36" t="s">
        <v>224</v>
      </c>
      <c r="G21" s="36" t="s">
        <v>205</v>
      </c>
      <c r="H21" s="36" t="s">
        <v>206</v>
      </c>
      <c r="I21" s="36" t="s">
        <v>207</v>
      </c>
      <c r="J21" s="36" t="s">
        <v>225</v>
      </c>
      <c r="K21" s="38">
        <v>46.762500000000003</v>
      </c>
      <c r="L21" s="38">
        <v>-122.85666666666665</v>
      </c>
      <c r="M21" s="38"/>
      <c r="N21" s="38"/>
      <c r="O21" s="39">
        <v>17100103</v>
      </c>
      <c r="P21" s="39"/>
      <c r="Q21" s="36" t="s">
        <v>209</v>
      </c>
      <c r="R21" s="39">
        <v>2002</v>
      </c>
      <c r="S21" s="39">
        <v>60.5</v>
      </c>
      <c r="T21" s="41">
        <v>62765.25</v>
      </c>
      <c r="U21" s="40">
        <v>0.11842946903656741</v>
      </c>
      <c r="V21" s="36" t="s">
        <v>226</v>
      </c>
      <c r="W21" s="36" t="s">
        <v>211</v>
      </c>
      <c r="X21" s="36">
        <v>0</v>
      </c>
      <c r="Y21" s="36">
        <v>0</v>
      </c>
      <c r="Z21" s="36">
        <v>15.87960825</v>
      </c>
      <c r="AA21" s="36">
        <v>9.4147874999999992</v>
      </c>
      <c r="AB21" s="36">
        <v>17.76256575</v>
      </c>
      <c r="AC21" s="36">
        <v>12.427519500000001</v>
      </c>
      <c r="AD21" s="36">
        <v>8.1594824999999993</v>
      </c>
      <c r="AE21" s="36">
        <v>18.829574999999998</v>
      </c>
      <c r="AF21" s="36">
        <v>253</v>
      </c>
      <c r="AG21" s="36">
        <v>198</v>
      </c>
      <c r="AH21" s="35">
        <v>0</v>
      </c>
      <c r="AI21" s="35">
        <v>125</v>
      </c>
      <c r="AJ21" s="35">
        <v>0</v>
      </c>
      <c r="AK21" s="35">
        <v>8</v>
      </c>
      <c r="AL21" s="35">
        <v>1</v>
      </c>
      <c r="AM21" s="35">
        <v>0.98299999999999998</v>
      </c>
      <c r="AN21" s="35">
        <v>0</v>
      </c>
      <c r="AO21" s="35">
        <v>7562500</v>
      </c>
      <c r="AP21" s="35">
        <v>0</v>
      </c>
      <c r="AQ21" s="35">
        <v>484000</v>
      </c>
      <c r="AR21" s="42">
        <v>62765.25</v>
      </c>
      <c r="AS21" s="42">
        <v>61698.240749999997</v>
      </c>
      <c r="AT21" s="43">
        <v>364.57805999999999</v>
      </c>
      <c r="AU21" s="43">
        <v>3.1702439999999998</v>
      </c>
      <c r="AV21" s="43">
        <v>359.82269400000001</v>
      </c>
      <c r="AW21" s="43">
        <v>3.1702439999999998</v>
      </c>
      <c r="AX21" s="35"/>
      <c r="AY21" s="35">
        <f t="shared" si="9"/>
        <v>48.750397327499996</v>
      </c>
      <c r="AZ21" s="35">
        <f t="shared" si="10"/>
        <v>28.903397624999997</v>
      </c>
      <c r="BA21" s="35">
        <f t="shared" si="11"/>
        <v>54.5310768525</v>
      </c>
      <c r="BB21" s="35">
        <f t="shared" si="12"/>
        <v>38.152484864999998</v>
      </c>
      <c r="BC21" s="35">
        <f t="shared" si="13"/>
        <v>25.049611274999997</v>
      </c>
      <c r="BD21" s="35">
        <f t="shared" si="14"/>
        <v>57.806795249999993</v>
      </c>
      <c r="BE21" s="35"/>
      <c r="BF21" s="9">
        <v>17020008</v>
      </c>
      <c r="BG21" s="9">
        <v>0</v>
      </c>
      <c r="BH21" s="9">
        <v>0</v>
      </c>
      <c r="BI21" s="9">
        <v>0</v>
      </c>
      <c r="BJ21" s="9">
        <v>0</v>
      </c>
      <c r="BK21" s="9">
        <v>0</v>
      </c>
      <c r="BL21" s="9">
        <v>0</v>
      </c>
    </row>
    <row r="22" spans="1:64" ht="15.6" x14ac:dyDescent="0.3">
      <c r="A22" s="39">
        <v>3845</v>
      </c>
      <c r="B22" s="36" t="s">
        <v>221</v>
      </c>
      <c r="C22" s="36" t="s">
        <v>56</v>
      </c>
      <c r="D22" s="36" t="s">
        <v>229</v>
      </c>
      <c r="E22" s="36" t="s">
        <v>223</v>
      </c>
      <c r="F22" s="36" t="s">
        <v>224</v>
      </c>
      <c r="G22" s="36" t="s">
        <v>205</v>
      </c>
      <c r="H22" s="36" t="s">
        <v>206</v>
      </c>
      <c r="I22" s="36" t="s">
        <v>207</v>
      </c>
      <c r="J22" s="36" t="s">
        <v>225</v>
      </c>
      <c r="K22" s="38">
        <v>46.762500000000003</v>
      </c>
      <c r="L22" s="38">
        <v>-122.85666666666665</v>
      </c>
      <c r="M22" s="38"/>
      <c r="N22" s="38"/>
      <c r="O22" s="39">
        <v>17100103</v>
      </c>
      <c r="P22" s="39"/>
      <c r="Q22" s="36" t="s">
        <v>209</v>
      </c>
      <c r="R22" s="39">
        <v>2002</v>
      </c>
      <c r="S22" s="39">
        <v>60.5</v>
      </c>
      <c r="T22" s="41">
        <v>62765.25</v>
      </c>
      <c r="U22" s="40">
        <v>0.11842946903656741</v>
      </c>
      <c r="V22" s="36" t="s">
        <v>226</v>
      </c>
      <c r="W22" s="36" t="s">
        <v>211</v>
      </c>
      <c r="X22" s="36">
        <v>0</v>
      </c>
      <c r="Y22" s="36">
        <v>0</v>
      </c>
      <c r="Z22" s="36">
        <v>15.87960825</v>
      </c>
      <c r="AA22" s="36">
        <v>9.4147874999999992</v>
      </c>
      <c r="AB22" s="36">
        <v>17.76256575</v>
      </c>
      <c r="AC22" s="36">
        <v>12.427519500000001</v>
      </c>
      <c r="AD22" s="36">
        <v>8.1594824999999993</v>
      </c>
      <c r="AE22" s="36">
        <v>18.829574999999998</v>
      </c>
      <c r="AF22" s="36">
        <v>253</v>
      </c>
      <c r="AG22" s="36">
        <v>198</v>
      </c>
      <c r="AH22" s="35">
        <v>0</v>
      </c>
      <c r="AI22" s="35">
        <v>125</v>
      </c>
      <c r="AJ22" s="35">
        <v>0</v>
      </c>
      <c r="AK22" s="35">
        <v>8</v>
      </c>
      <c r="AL22" s="35">
        <v>1</v>
      </c>
      <c r="AM22" s="35">
        <v>0.98299999999999998</v>
      </c>
      <c r="AN22" s="35">
        <v>0</v>
      </c>
      <c r="AO22" s="35">
        <v>7562500</v>
      </c>
      <c r="AP22" s="35">
        <v>0</v>
      </c>
      <c r="AQ22" s="35">
        <v>484000</v>
      </c>
      <c r="AR22" s="42">
        <v>62765.25</v>
      </c>
      <c r="AS22" s="42">
        <v>61698.240749999997</v>
      </c>
      <c r="AT22" s="43">
        <v>281.52874000000003</v>
      </c>
      <c r="AU22" s="43">
        <v>2.4480759999999999</v>
      </c>
      <c r="AV22" s="43">
        <v>277.85662600000001</v>
      </c>
      <c r="AW22" s="43">
        <v>2.4480759999999999</v>
      </c>
      <c r="AX22" s="35"/>
      <c r="AY22" s="35">
        <f t="shared" si="9"/>
        <v>48.750397327499996</v>
      </c>
      <c r="AZ22" s="35">
        <f t="shared" si="10"/>
        <v>28.903397624999997</v>
      </c>
      <c r="BA22" s="35">
        <f t="shared" si="11"/>
        <v>54.5310768525</v>
      </c>
      <c r="BB22" s="35">
        <f t="shared" si="12"/>
        <v>38.152484864999998</v>
      </c>
      <c r="BC22" s="35">
        <f t="shared" si="13"/>
        <v>25.049611274999997</v>
      </c>
      <c r="BD22" s="35">
        <f t="shared" si="14"/>
        <v>57.806795249999993</v>
      </c>
      <c r="BE22" s="35"/>
      <c r="BF22" s="9">
        <v>17020009</v>
      </c>
      <c r="BG22" s="9">
        <v>0</v>
      </c>
      <c r="BH22" s="9">
        <v>0</v>
      </c>
      <c r="BI22" s="9">
        <v>0</v>
      </c>
      <c r="BJ22" s="9">
        <v>0</v>
      </c>
      <c r="BK22" s="9">
        <v>0</v>
      </c>
      <c r="BL22" s="9">
        <v>0</v>
      </c>
    </row>
    <row r="23" spans="1:64" ht="15.6" x14ac:dyDescent="0.3">
      <c r="A23" s="39">
        <v>3845</v>
      </c>
      <c r="B23" s="36" t="s">
        <v>221</v>
      </c>
      <c r="C23" s="36" t="s">
        <v>56</v>
      </c>
      <c r="D23" s="36" t="s">
        <v>230</v>
      </c>
      <c r="E23" s="36" t="s">
        <v>223</v>
      </c>
      <c r="F23" s="36" t="s">
        <v>224</v>
      </c>
      <c r="G23" s="36" t="s">
        <v>205</v>
      </c>
      <c r="H23" s="36" t="s">
        <v>206</v>
      </c>
      <c r="I23" s="36" t="s">
        <v>207</v>
      </c>
      <c r="J23" s="36" t="s">
        <v>225</v>
      </c>
      <c r="K23" s="38">
        <v>46.762500000000003</v>
      </c>
      <c r="L23" s="38">
        <v>-122.85666666666665</v>
      </c>
      <c r="M23" s="38"/>
      <c r="N23" s="38"/>
      <c r="O23" s="39">
        <v>17100103</v>
      </c>
      <c r="P23" s="39"/>
      <c r="Q23" s="36" t="s">
        <v>209</v>
      </c>
      <c r="R23" s="39">
        <v>2002</v>
      </c>
      <c r="S23" s="39">
        <v>60.5</v>
      </c>
      <c r="T23" s="41">
        <v>62765.25</v>
      </c>
      <c r="U23" s="40">
        <v>0.11842946903656741</v>
      </c>
      <c r="V23" s="36" t="s">
        <v>226</v>
      </c>
      <c r="W23" s="36" t="s">
        <v>211</v>
      </c>
      <c r="X23" s="36">
        <v>0</v>
      </c>
      <c r="Y23" s="36">
        <v>0</v>
      </c>
      <c r="Z23" s="36">
        <v>15.87960825</v>
      </c>
      <c r="AA23" s="36">
        <v>9.4147874999999992</v>
      </c>
      <c r="AB23" s="36">
        <v>17.76256575</v>
      </c>
      <c r="AC23" s="36">
        <v>12.427519500000001</v>
      </c>
      <c r="AD23" s="36">
        <v>8.1594824999999993</v>
      </c>
      <c r="AE23" s="36">
        <v>18.829574999999998</v>
      </c>
      <c r="AF23" s="36">
        <v>253</v>
      </c>
      <c r="AG23" s="36">
        <v>198</v>
      </c>
      <c r="AH23" s="35">
        <v>0</v>
      </c>
      <c r="AI23" s="35">
        <v>125</v>
      </c>
      <c r="AJ23" s="35">
        <v>0</v>
      </c>
      <c r="AK23" s="35">
        <v>8</v>
      </c>
      <c r="AL23" s="35">
        <v>1</v>
      </c>
      <c r="AM23" s="35">
        <v>0.98299999999999998</v>
      </c>
      <c r="AN23" s="35">
        <v>0</v>
      </c>
      <c r="AO23" s="35">
        <v>7562500</v>
      </c>
      <c r="AP23" s="35">
        <v>0</v>
      </c>
      <c r="AQ23" s="35">
        <v>484000</v>
      </c>
      <c r="AR23" s="42">
        <v>62765.25</v>
      </c>
      <c r="AS23" s="42">
        <v>61698.240749999997</v>
      </c>
      <c r="AT23" s="43">
        <v>79.825869999999995</v>
      </c>
      <c r="AU23" s="43">
        <v>0.69413800000000003</v>
      </c>
      <c r="AV23" s="43">
        <v>78.784662999999995</v>
      </c>
      <c r="AW23" s="43">
        <v>0.69413800000000003</v>
      </c>
      <c r="AX23" s="35"/>
      <c r="AY23" s="35">
        <f t="shared" si="9"/>
        <v>48.750397327499996</v>
      </c>
      <c r="AZ23" s="35">
        <f t="shared" si="10"/>
        <v>28.903397624999997</v>
      </c>
      <c r="BA23" s="35">
        <f t="shared" si="11"/>
        <v>54.5310768525</v>
      </c>
      <c r="BB23" s="35">
        <f t="shared" si="12"/>
        <v>38.152484864999998</v>
      </c>
      <c r="BC23" s="35">
        <f t="shared" si="13"/>
        <v>25.049611274999997</v>
      </c>
      <c r="BD23" s="35">
        <f t="shared" si="14"/>
        <v>57.806795249999993</v>
      </c>
      <c r="BE23" s="35"/>
      <c r="BF23" s="9">
        <v>17020010</v>
      </c>
      <c r="BG23" s="9">
        <v>0</v>
      </c>
      <c r="BH23" s="9">
        <v>0</v>
      </c>
      <c r="BI23" s="9">
        <v>0</v>
      </c>
      <c r="BJ23" s="9">
        <v>0</v>
      </c>
      <c r="BK23" s="9">
        <v>0</v>
      </c>
      <c r="BL23" s="9">
        <v>0</v>
      </c>
    </row>
    <row r="24" spans="1:64" ht="15.6" x14ac:dyDescent="0.3">
      <c r="A24" s="39">
        <v>3845</v>
      </c>
      <c r="B24" s="36" t="s">
        <v>221</v>
      </c>
      <c r="C24" s="36" t="s">
        <v>56</v>
      </c>
      <c r="D24" s="36" t="s">
        <v>231</v>
      </c>
      <c r="E24" s="36" t="s">
        <v>223</v>
      </c>
      <c r="F24" s="36" t="s">
        <v>224</v>
      </c>
      <c r="G24" s="36" t="s">
        <v>205</v>
      </c>
      <c r="H24" s="36" t="s">
        <v>206</v>
      </c>
      <c r="I24" s="36" t="s">
        <v>207</v>
      </c>
      <c r="J24" s="36" t="s">
        <v>225</v>
      </c>
      <c r="K24" s="38">
        <v>46.762500000000003</v>
      </c>
      <c r="L24" s="38">
        <v>-122.85666666666665</v>
      </c>
      <c r="M24" s="38"/>
      <c r="N24" s="38"/>
      <c r="O24" s="39">
        <v>17100103</v>
      </c>
      <c r="P24" s="39"/>
      <c r="Q24" s="36" t="s">
        <v>209</v>
      </c>
      <c r="R24" s="39">
        <v>2002</v>
      </c>
      <c r="S24" s="39">
        <v>60.5</v>
      </c>
      <c r="T24" s="41">
        <v>62765.25</v>
      </c>
      <c r="U24" s="40">
        <v>0.11842946903656741</v>
      </c>
      <c r="V24" s="36" t="s">
        <v>226</v>
      </c>
      <c r="W24" s="36" t="s">
        <v>211</v>
      </c>
      <c r="X24" s="36">
        <v>0</v>
      </c>
      <c r="Y24" s="36">
        <v>0</v>
      </c>
      <c r="Z24" s="36">
        <v>15.87960825</v>
      </c>
      <c r="AA24" s="36">
        <v>9.4147874999999992</v>
      </c>
      <c r="AB24" s="36">
        <v>17.76256575</v>
      </c>
      <c r="AC24" s="36">
        <v>12.427519500000001</v>
      </c>
      <c r="AD24" s="36">
        <v>8.1594824999999993</v>
      </c>
      <c r="AE24" s="36">
        <v>18.829574999999998</v>
      </c>
      <c r="AF24" s="36">
        <v>253</v>
      </c>
      <c r="AG24" s="36">
        <v>198</v>
      </c>
      <c r="AH24" s="35">
        <v>0</v>
      </c>
      <c r="AI24" s="35">
        <v>125</v>
      </c>
      <c r="AJ24" s="35">
        <v>0</v>
      </c>
      <c r="AK24" s="35">
        <v>8</v>
      </c>
      <c r="AL24" s="35">
        <v>1</v>
      </c>
      <c r="AM24" s="35">
        <v>0.98299999999999998</v>
      </c>
      <c r="AN24" s="35">
        <v>0</v>
      </c>
      <c r="AO24" s="35">
        <v>7562500</v>
      </c>
      <c r="AP24" s="35">
        <v>0</v>
      </c>
      <c r="AQ24" s="35">
        <v>484000</v>
      </c>
      <c r="AR24" s="42">
        <v>62765.25</v>
      </c>
      <c r="AS24" s="42">
        <v>61698.240749999997</v>
      </c>
      <c r="AT24" s="43">
        <v>1349.7869700000001</v>
      </c>
      <c r="AU24" s="43">
        <v>11.737278</v>
      </c>
      <c r="AV24" s="43">
        <v>1332.181053</v>
      </c>
      <c r="AW24" s="43">
        <v>11.737278</v>
      </c>
      <c r="AX24" s="35"/>
      <c r="AY24" s="35">
        <f t="shared" si="9"/>
        <v>48.750397327499996</v>
      </c>
      <c r="AZ24" s="35">
        <f t="shared" si="10"/>
        <v>28.903397624999997</v>
      </c>
      <c r="BA24" s="35">
        <f t="shared" si="11"/>
        <v>54.5310768525</v>
      </c>
      <c r="BB24" s="35">
        <f t="shared" si="12"/>
        <v>38.152484864999998</v>
      </c>
      <c r="BC24" s="35">
        <f t="shared" si="13"/>
        <v>25.049611274999997</v>
      </c>
      <c r="BD24" s="35">
        <f t="shared" si="14"/>
        <v>57.806795249999993</v>
      </c>
      <c r="BE24" s="35"/>
      <c r="BF24" s="9">
        <v>17020011</v>
      </c>
      <c r="BG24" s="9">
        <v>0</v>
      </c>
      <c r="BH24" s="9">
        <v>0</v>
      </c>
      <c r="BI24" s="9">
        <v>0</v>
      </c>
      <c r="BJ24" s="9">
        <v>0</v>
      </c>
      <c r="BK24" s="9">
        <v>0</v>
      </c>
      <c r="BL24" s="9">
        <v>0</v>
      </c>
    </row>
    <row r="25" spans="1:64" ht="15.6" x14ac:dyDescent="0.3">
      <c r="A25" s="39">
        <v>3845</v>
      </c>
      <c r="B25" s="36" t="s">
        <v>221</v>
      </c>
      <c r="C25" s="36" t="s">
        <v>56</v>
      </c>
      <c r="D25" s="36" t="s">
        <v>232</v>
      </c>
      <c r="E25" s="36" t="s">
        <v>223</v>
      </c>
      <c r="F25" s="36" t="s">
        <v>224</v>
      </c>
      <c r="G25" s="36" t="s">
        <v>205</v>
      </c>
      <c r="H25" s="36" t="s">
        <v>206</v>
      </c>
      <c r="I25" s="36" t="s">
        <v>207</v>
      </c>
      <c r="J25" s="36" t="s">
        <v>225</v>
      </c>
      <c r="K25" s="38">
        <v>46.762500000000003</v>
      </c>
      <c r="L25" s="38">
        <v>-122.85666666666665</v>
      </c>
      <c r="M25" s="38"/>
      <c r="N25" s="38"/>
      <c r="O25" s="39">
        <v>17100103</v>
      </c>
      <c r="P25" s="39"/>
      <c r="Q25" s="36" t="s">
        <v>209</v>
      </c>
      <c r="R25" s="39">
        <v>2002</v>
      </c>
      <c r="S25" s="39">
        <v>80</v>
      </c>
      <c r="T25" s="41">
        <v>61108</v>
      </c>
      <c r="U25" s="40">
        <v>8.7197488584474889E-2</v>
      </c>
      <c r="V25" s="36" t="s">
        <v>226</v>
      </c>
      <c r="W25" s="36" t="s">
        <v>211</v>
      </c>
      <c r="X25" s="36">
        <v>56145.547632464637</v>
      </c>
      <c r="Y25" s="36">
        <v>50483.811736753923</v>
      </c>
      <c r="Z25" s="36">
        <v>15.460324</v>
      </c>
      <c r="AA25" s="36">
        <v>9.1661999999999999</v>
      </c>
      <c r="AB25" s="36">
        <v>17.293564</v>
      </c>
      <c r="AC25" s="36">
        <v>12.099384000000001</v>
      </c>
      <c r="AD25" s="36">
        <v>7.9440400000000002</v>
      </c>
      <c r="AE25" s="36">
        <v>18.3324</v>
      </c>
      <c r="AF25" s="36">
        <v>253</v>
      </c>
      <c r="AG25" s="36">
        <v>198</v>
      </c>
      <c r="AH25" s="35">
        <v>0</v>
      </c>
      <c r="AI25" s="35">
        <v>125</v>
      </c>
      <c r="AJ25" s="35">
        <v>0</v>
      </c>
      <c r="AK25" s="35">
        <v>8</v>
      </c>
      <c r="AL25" s="35">
        <v>1</v>
      </c>
      <c r="AM25" s="35">
        <v>0.98299999999999998</v>
      </c>
      <c r="AN25" s="35">
        <v>0</v>
      </c>
      <c r="AO25" s="35">
        <v>10000000</v>
      </c>
      <c r="AP25" s="35">
        <v>0</v>
      </c>
      <c r="AQ25" s="35">
        <v>640000</v>
      </c>
      <c r="AR25" s="42">
        <v>61108</v>
      </c>
      <c r="AS25" s="42">
        <v>60069.163999999997</v>
      </c>
      <c r="AT25" s="43">
        <v>152.42468</v>
      </c>
      <c r="AU25" s="43">
        <v>1.3254319999999999</v>
      </c>
      <c r="AV25" s="43">
        <v>150.436532</v>
      </c>
      <c r="AW25" s="43">
        <v>1.3254319999999999</v>
      </c>
      <c r="AX25" s="35"/>
      <c r="AY25" s="35">
        <f t="shared" si="9"/>
        <v>47.463194680000001</v>
      </c>
      <c r="AZ25" s="35">
        <f t="shared" si="10"/>
        <v>28.140234</v>
      </c>
      <c r="BA25" s="35">
        <f t="shared" si="11"/>
        <v>53.091241479999994</v>
      </c>
      <c r="BB25" s="35">
        <f t="shared" si="12"/>
        <v>37.145108880000002</v>
      </c>
      <c r="BC25" s="35">
        <f t="shared" si="13"/>
        <v>24.388202799999998</v>
      </c>
      <c r="BD25" s="35">
        <f t="shared" si="14"/>
        <v>56.280467999999999</v>
      </c>
      <c r="BE25" s="35"/>
      <c r="BF25" s="9">
        <v>17020012</v>
      </c>
      <c r="BG25" s="9">
        <v>0</v>
      </c>
      <c r="BH25" s="9">
        <v>0</v>
      </c>
      <c r="BI25" s="9">
        <v>0</v>
      </c>
      <c r="BJ25" s="9">
        <v>0</v>
      </c>
      <c r="BK25" s="9">
        <v>0</v>
      </c>
      <c r="BL25" s="9">
        <v>0</v>
      </c>
    </row>
    <row r="26" spans="1:64" ht="15.6" x14ac:dyDescent="0.3">
      <c r="A26" s="39">
        <v>55662</v>
      </c>
      <c r="B26" s="36" t="s">
        <v>291</v>
      </c>
      <c r="C26" s="36" t="s">
        <v>56</v>
      </c>
      <c r="D26" s="36" t="s">
        <v>292</v>
      </c>
      <c r="E26" s="36" t="s">
        <v>233</v>
      </c>
      <c r="F26" s="36" t="s">
        <v>289</v>
      </c>
      <c r="G26" s="36" t="s">
        <v>219</v>
      </c>
      <c r="H26" s="36" t="s">
        <v>273</v>
      </c>
      <c r="I26" s="36" t="s">
        <v>207</v>
      </c>
      <c r="J26" s="36" t="s">
        <v>225</v>
      </c>
      <c r="K26" s="38">
        <v>46.622500000000002</v>
      </c>
      <c r="L26" s="38">
        <v>-122.91305555555556</v>
      </c>
      <c r="M26" s="38"/>
      <c r="N26" s="38"/>
      <c r="O26" s="39">
        <v>17100103</v>
      </c>
      <c r="P26" s="39"/>
      <c r="Q26" s="36" t="s">
        <v>209</v>
      </c>
      <c r="R26" s="39">
        <v>2003</v>
      </c>
      <c r="S26" s="39">
        <v>195.5</v>
      </c>
      <c r="T26" s="41">
        <v>688701.71919770783</v>
      </c>
      <c r="U26" s="40">
        <v>0.40214280161960775</v>
      </c>
      <c r="V26" s="36" t="s">
        <v>247</v>
      </c>
      <c r="W26" s="36" t="s">
        <v>248</v>
      </c>
      <c r="X26" s="36">
        <v>0</v>
      </c>
      <c r="Y26" s="36">
        <v>0</v>
      </c>
      <c r="Z26" s="36">
        <v>1.3774034383954157</v>
      </c>
      <c r="AA26" s="36">
        <v>0</v>
      </c>
      <c r="AB26" s="36">
        <v>2.7548068767908314</v>
      </c>
      <c r="AC26" s="36">
        <v>1.3774034383954157</v>
      </c>
      <c r="AD26" s="36">
        <v>0</v>
      </c>
      <c r="AE26" s="36">
        <v>2.7548068767908314</v>
      </c>
      <c r="AF26" s="36">
        <v>2</v>
      </c>
      <c r="AG26" s="36">
        <v>2</v>
      </c>
      <c r="AH26" s="35">
        <v>0</v>
      </c>
      <c r="AI26" s="35">
        <v>0</v>
      </c>
      <c r="AJ26" s="35">
        <v>0</v>
      </c>
      <c r="AK26" s="35">
        <v>0</v>
      </c>
      <c r="AL26" s="35">
        <v>1</v>
      </c>
      <c r="AM26" s="35">
        <v>1</v>
      </c>
      <c r="AN26" s="35">
        <v>0</v>
      </c>
      <c r="AO26" s="35">
        <v>0</v>
      </c>
      <c r="AP26" s="35">
        <v>0</v>
      </c>
      <c r="AQ26" s="35">
        <v>0</v>
      </c>
      <c r="AR26" s="42">
        <v>688701.71919770783</v>
      </c>
      <c r="AS26" s="42">
        <v>688701.71919770783</v>
      </c>
      <c r="AT26" s="43">
        <v>4.5631111111111115E-3</v>
      </c>
      <c r="AU26" s="43">
        <v>4.5631111111111115E-3</v>
      </c>
      <c r="AV26" s="43">
        <v>4.5631111111111115E-3</v>
      </c>
      <c r="AW26" s="43">
        <v>4.5631111111111115E-3</v>
      </c>
      <c r="AX26" s="35"/>
      <c r="AY26" s="35">
        <f t="shared" si="9"/>
        <v>4.2286285558739261</v>
      </c>
      <c r="AZ26" s="35">
        <f t="shared" si="10"/>
        <v>0</v>
      </c>
      <c r="BA26" s="35">
        <f t="shared" si="11"/>
        <v>8.4572571117478521</v>
      </c>
      <c r="BB26" s="35">
        <f t="shared" si="12"/>
        <v>4.2286285558739261</v>
      </c>
      <c r="BC26" s="35">
        <f t="shared" si="13"/>
        <v>0</v>
      </c>
      <c r="BD26" s="35">
        <f t="shared" si="14"/>
        <v>8.4572571117478521</v>
      </c>
      <c r="BE26" s="35"/>
      <c r="BF26" s="9">
        <v>17020013</v>
      </c>
      <c r="BG26" s="9">
        <v>0</v>
      </c>
      <c r="BH26" s="9">
        <v>0</v>
      </c>
      <c r="BI26" s="9">
        <v>0</v>
      </c>
      <c r="BJ26" s="9">
        <v>0</v>
      </c>
      <c r="BK26" s="9">
        <v>0</v>
      </c>
      <c r="BL26" s="9">
        <v>0</v>
      </c>
    </row>
    <row r="27" spans="1:64" ht="15.6" x14ac:dyDescent="0.3">
      <c r="A27" s="39">
        <v>55662</v>
      </c>
      <c r="B27" s="36" t="s">
        <v>291</v>
      </c>
      <c r="C27" s="36" t="s">
        <v>56</v>
      </c>
      <c r="D27" s="36" t="s">
        <v>293</v>
      </c>
      <c r="E27" s="36" t="s">
        <v>233</v>
      </c>
      <c r="F27" s="36" t="s">
        <v>289</v>
      </c>
      <c r="G27" s="36" t="s">
        <v>219</v>
      </c>
      <c r="H27" s="36" t="s">
        <v>273</v>
      </c>
      <c r="I27" s="36" t="s">
        <v>207</v>
      </c>
      <c r="J27" s="36" t="s">
        <v>225</v>
      </c>
      <c r="K27" s="38">
        <v>46.622500000000002</v>
      </c>
      <c r="L27" s="38">
        <v>-122.91305555555556</v>
      </c>
      <c r="M27" s="38"/>
      <c r="N27" s="38"/>
      <c r="O27" s="39">
        <v>17100103</v>
      </c>
      <c r="P27" s="39"/>
      <c r="Q27" s="36" t="s">
        <v>209</v>
      </c>
      <c r="R27" s="39">
        <v>2003</v>
      </c>
      <c r="S27" s="39">
        <v>198.9</v>
      </c>
      <c r="T27" s="41">
        <v>700679.14040114614</v>
      </c>
      <c r="U27" s="40">
        <v>0.40214280161960769</v>
      </c>
      <c r="V27" s="36" t="s">
        <v>247</v>
      </c>
      <c r="W27" s="36" t="s">
        <v>248</v>
      </c>
      <c r="X27" s="36">
        <v>0</v>
      </c>
      <c r="Y27" s="36">
        <v>0</v>
      </c>
      <c r="Z27" s="36">
        <v>1.4013582808022922</v>
      </c>
      <c r="AA27" s="36">
        <v>0</v>
      </c>
      <c r="AB27" s="36">
        <v>2.8027165616045844</v>
      </c>
      <c r="AC27" s="36">
        <v>1.4013582808022922</v>
      </c>
      <c r="AD27" s="36">
        <v>0</v>
      </c>
      <c r="AE27" s="36">
        <v>2.8027165616045844</v>
      </c>
      <c r="AF27" s="36">
        <v>2</v>
      </c>
      <c r="AG27" s="36">
        <v>2</v>
      </c>
      <c r="AH27" s="35">
        <v>0</v>
      </c>
      <c r="AI27" s="35">
        <v>0</v>
      </c>
      <c r="AJ27" s="35">
        <v>0</v>
      </c>
      <c r="AK27" s="35">
        <v>0</v>
      </c>
      <c r="AL27" s="35">
        <v>1</v>
      </c>
      <c r="AM27" s="35">
        <v>1</v>
      </c>
      <c r="AN27" s="35">
        <v>0</v>
      </c>
      <c r="AO27" s="35">
        <v>0</v>
      </c>
      <c r="AP27" s="35">
        <v>0</v>
      </c>
      <c r="AQ27" s="35">
        <v>0</v>
      </c>
      <c r="AR27" s="42">
        <v>700679.14040114614</v>
      </c>
      <c r="AS27" s="42">
        <v>700679.14040114614</v>
      </c>
      <c r="AT27" s="43">
        <v>0.41900599999999999</v>
      </c>
      <c r="AU27" s="43">
        <v>0.41900599999999999</v>
      </c>
      <c r="AV27" s="43">
        <v>0.41900599999999999</v>
      </c>
      <c r="AW27" s="43">
        <v>0.41900599999999999</v>
      </c>
      <c r="AX27" s="35"/>
      <c r="AY27" s="35">
        <f t="shared" si="9"/>
        <v>4.3021699220630367</v>
      </c>
      <c r="AZ27" s="35">
        <f t="shared" si="10"/>
        <v>0</v>
      </c>
      <c r="BA27" s="35">
        <f t="shared" si="11"/>
        <v>8.6043398441260734</v>
      </c>
      <c r="BB27" s="35">
        <f t="shared" si="12"/>
        <v>4.3021699220630367</v>
      </c>
      <c r="BC27" s="35">
        <f t="shared" si="13"/>
        <v>0</v>
      </c>
      <c r="BD27" s="35">
        <f t="shared" si="14"/>
        <v>8.6043398441260734</v>
      </c>
      <c r="BE27" s="35"/>
      <c r="BF27" s="9">
        <v>17020014</v>
      </c>
      <c r="BG27" s="9">
        <v>0</v>
      </c>
      <c r="BH27" s="9">
        <v>0</v>
      </c>
      <c r="BI27" s="9">
        <v>0</v>
      </c>
      <c r="BJ27" s="9">
        <v>0</v>
      </c>
      <c r="BK27" s="9">
        <v>0</v>
      </c>
      <c r="BL27" s="9">
        <v>0</v>
      </c>
    </row>
    <row r="28" spans="1:64" ht="15.6" x14ac:dyDescent="0.3">
      <c r="A28" s="39">
        <v>55662</v>
      </c>
      <c r="B28" s="36" t="s">
        <v>291</v>
      </c>
      <c r="C28" s="36" t="s">
        <v>56</v>
      </c>
      <c r="D28" s="36" t="s">
        <v>294</v>
      </c>
      <c r="E28" s="36" t="s">
        <v>233</v>
      </c>
      <c r="F28" s="36" t="s">
        <v>289</v>
      </c>
      <c r="G28" s="36" t="s">
        <v>219</v>
      </c>
      <c r="H28" s="36" t="s">
        <v>273</v>
      </c>
      <c r="I28" s="36" t="s">
        <v>207</v>
      </c>
      <c r="J28" s="36" t="s">
        <v>225</v>
      </c>
      <c r="K28" s="38">
        <v>46.622500000000002</v>
      </c>
      <c r="L28" s="38">
        <v>-122.91305555555556</v>
      </c>
      <c r="M28" s="38"/>
      <c r="N28" s="38"/>
      <c r="O28" s="39">
        <v>17100103</v>
      </c>
      <c r="P28" s="39"/>
      <c r="Q28" s="36" t="s">
        <v>209</v>
      </c>
      <c r="R28" s="39">
        <v>2003</v>
      </c>
      <c r="S28" s="39">
        <v>198.9</v>
      </c>
      <c r="T28" s="41">
        <v>700679.14040114614</v>
      </c>
      <c r="U28" s="40">
        <v>0.40214280161960769</v>
      </c>
      <c r="V28" s="36" t="s">
        <v>247</v>
      </c>
      <c r="W28" s="36" t="s">
        <v>248</v>
      </c>
      <c r="X28" s="36">
        <v>0</v>
      </c>
      <c r="Y28" s="36">
        <v>0</v>
      </c>
      <c r="Z28" s="36">
        <v>1.4013582808022922</v>
      </c>
      <c r="AA28" s="36">
        <v>0</v>
      </c>
      <c r="AB28" s="36">
        <v>2.8027165616045844</v>
      </c>
      <c r="AC28" s="36">
        <v>1.4013582808022922</v>
      </c>
      <c r="AD28" s="36">
        <v>0</v>
      </c>
      <c r="AE28" s="36">
        <v>2.8027165616045844</v>
      </c>
      <c r="AF28" s="36">
        <v>2</v>
      </c>
      <c r="AG28" s="36">
        <v>2</v>
      </c>
      <c r="AH28" s="35">
        <v>0</v>
      </c>
      <c r="AI28" s="35">
        <v>0</v>
      </c>
      <c r="AJ28" s="35">
        <v>0</v>
      </c>
      <c r="AK28" s="35">
        <v>0</v>
      </c>
      <c r="AL28" s="35">
        <v>1</v>
      </c>
      <c r="AM28" s="35">
        <v>1</v>
      </c>
      <c r="AN28" s="35">
        <v>0</v>
      </c>
      <c r="AO28" s="35">
        <v>0</v>
      </c>
      <c r="AP28" s="35">
        <v>0</v>
      </c>
      <c r="AQ28" s="35">
        <v>0</v>
      </c>
      <c r="AR28" s="42">
        <v>700679.14040114614</v>
      </c>
      <c r="AS28" s="42">
        <v>700679.14040114614</v>
      </c>
      <c r="AT28" s="43">
        <v>0.59145599999999998</v>
      </c>
      <c r="AU28" s="43">
        <v>0.59145599999999998</v>
      </c>
      <c r="AV28" s="43">
        <v>0.59145599999999998</v>
      </c>
      <c r="AW28" s="43">
        <v>0.59145599999999998</v>
      </c>
      <c r="AX28" s="35"/>
      <c r="AY28" s="35">
        <f t="shared" si="9"/>
        <v>4.3021699220630367</v>
      </c>
      <c r="AZ28" s="35">
        <f t="shared" si="10"/>
        <v>0</v>
      </c>
      <c r="BA28" s="35">
        <f t="shared" si="11"/>
        <v>8.6043398441260734</v>
      </c>
      <c r="BB28" s="35">
        <f t="shared" si="12"/>
        <v>4.3021699220630367</v>
      </c>
      <c r="BC28" s="35">
        <f t="shared" si="13"/>
        <v>0</v>
      </c>
      <c r="BD28" s="35">
        <f t="shared" si="14"/>
        <v>8.6043398441260734</v>
      </c>
      <c r="BE28" s="35"/>
      <c r="BF28" s="9">
        <v>17020015</v>
      </c>
      <c r="BG28" s="9">
        <v>0</v>
      </c>
      <c r="BH28" s="9">
        <v>0</v>
      </c>
      <c r="BI28" s="9">
        <v>0</v>
      </c>
      <c r="BJ28" s="9">
        <v>0</v>
      </c>
      <c r="BK28" s="9">
        <v>0</v>
      </c>
      <c r="BL28" s="9">
        <v>0</v>
      </c>
    </row>
    <row r="29" spans="1:64" ht="15.6" x14ac:dyDescent="0.3">
      <c r="A29" s="39">
        <v>7999</v>
      </c>
      <c r="B29" s="36" t="s">
        <v>263</v>
      </c>
      <c r="C29" s="36" t="s">
        <v>56</v>
      </c>
      <c r="D29" s="36" t="s">
        <v>264</v>
      </c>
      <c r="E29" s="36" t="s">
        <v>265</v>
      </c>
      <c r="F29" s="36" t="s">
        <v>224</v>
      </c>
      <c r="G29" s="36" t="s">
        <v>205</v>
      </c>
      <c r="H29" s="36" t="s">
        <v>206</v>
      </c>
      <c r="I29" s="36" t="s">
        <v>207</v>
      </c>
      <c r="J29" s="36" t="s">
        <v>225</v>
      </c>
      <c r="K29" s="38">
        <v>46.969166666666666</v>
      </c>
      <c r="L29" s="38">
        <v>-123.48</v>
      </c>
      <c r="M29" s="38"/>
      <c r="N29" s="38"/>
      <c r="O29" s="39">
        <v>17100104</v>
      </c>
      <c r="P29" s="39"/>
      <c r="Q29" s="36" t="s">
        <v>209</v>
      </c>
      <c r="R29" s="39">
        <v>2008</v>
      </c>
      <c r="S29" s="39">
        <v>175</v>
      </c>
      <c r="T29" s="41">
        <v>408673</v>
      </c>
      <c r="U29" s="40">
        <v>0.26658382257012392</v>
      </c>
      <c r="V29" s="36" t="s">
        <v>266</v>
      </c>
      <c r="W29" s="36" t="s">
        <v>218</v>
      </c>
      <c r="X29" s="36">
        <v>0</v>
      </c>
      <c r="Y29" s="36">
        <v>0</v>
      </c>
      <c r="Z29" s="36">
        <v>103.39426899999999</v>
      </c>
      <c r="AA29" s="36">
        <v>61.30095</v>
      </c>
      <c r="AB29" s="36">
        <v>115.654459</v>
      </c>
      <c r="AC29" s="36">
        <v>80.917254</v>
      </c>
      <c r="AD29" s="36">
        <v>53.127490000000002</v>
      </c>
      <c r="AE29" s="36">
        <v>122.6019</v>
      </c>
      <c r="AF29" s="36">
        <v>253</v>
      </c>
      <c r="AG29" s="36">
        <v>198</v>
      </c>
      <c r="AH29" s="35">
        <v>0</v>
      </c>
      <c r="AI29" s="35">
        <v>125</v>
      </c>
      <c r="AJ29" s="35">
        <v>0</v>
      </c>
      <c r="AK29" s="35">
        <v>8</v>
      </c>
      <c r="AL29" s="35">
        <v>1</v>
      </c>
      <c r="AM29" s="35">
        <v>0.98299999999999998</v>
      </c>
      <c r="AN29" s="35">
        <v>0</v>
      </c>
      <c r="AO29" s="35">
        <v>21875000</v>
      </c>
      <c r="AP29" s="35">
        <v>0</v>
      </c>
      <c r="AQ29" s="35">
        <v>1400000</v>
      </c>
      <c r="AR29" s="42">
        <v>408673</v>
      </c>
      <c r="AS29" s="42">
        <v>401725.55900000001</v>
      </c>
      <c r="AT29" s="43">
        <v>0.61333333333333329</v>
      </c>
      <c r="AU29" s="43">
        <v>5.3333333333333332E-3</v>
      </c>
      <c r="AV29" s="43">
        <v>0.60533333333333328</v>
      </c>
      <c r="AW29" s="43">
        <v>5.3333333333333332E-3</v>
      </c>
      <c r="AX29" s="35"/>
      <c r="AY29" s="35">
        <f t="shared" si="9"/>
        <v>317.42040582999999</v>
      </c>
      <c r="AZ29" s="35">
        <f t="shared" si="10"/>
        <v>188.1939165</v>
      </c>
      <c r="BA29" s="35">
        <f t="shared" si="11"/>
        <v>355.05918912999999</v>
      </c>
      <c r="BB29" s="35">
        <f t="shared" si="12"/>
        <v>248.41596977999998</v>
      </c>
      <c r="BC29" s="35">
        <f t="shared" si="13"/>
        <v>163.10139430000001</v>
      </c>
      <c r="BD29" s="35">
        <f t="shared" si="14"/>
        <v>376.387833</v>
      </c>
      <c r="BE29" s="35"/>
      <c r="BF29" s="39">
        <v>17020016</v>
      </c>
      <c r="BG29" s="9">
        <f t="shared" ref="BG29:BL29" si="15">AY9</f>
        <v>31332.028694729997</v>
      </c>
      <c r="BH29" s="9">
        <f t="shared" si="15"/>
        <v>22766.233383999999</v>
      </c>
      <c r="BI29" s="9">
        <f t="shared" si="15"/>
        <v>73990.258497999996</v>
      </c>
      <c r="BJ29" s="9">
        <f t="shared" si="15"/>
        <v>19123.63604256</v>
      </c>
      <c r="BK29" s="9">
        <f t="shared" si="15"/>
        <v>16533.97699513</v>
      </c>
      <c r="BL29" s="9">
        <f t="shared" si="15"/>
        <v>24046.834011849998</v>
      </c>
    </row>
    <row r="30" spans="1:64" ht="15.6" x14ac:dyDescent="0.3">
      <c r="A30" s="39">
        <v>7999</v>
      </c>
      <c r="B30" s="36" t="s">
        <v>263</v>
      </c>
      <c r="C30" s="36" t="s">
        <v>56</v>
      </c>
      <c r="D30" s="36" t="s">
        <v>267</v>
      </c>
      <c r="E30" s="36" t="s">
        <v>265</v>
      </c>
      <c r="F30" s="36" t="s">
        <v>224</v>
      </c>
      <c r="G30" s="36" t="s">
        <v>205</v>
      </c>
      <c r="H30" s="36" t="s">
        <v>206</v>
      </c>
      <c r="I30" s="36" t="s">
        <v>207</v>
      </c>
      <c r="J30" s="36" t="s">
        <v>225</v>
      </c>
      <c r="K30" s="38">
        <v>46.969166666666666</v>
      </c>
      <c r="L30" s="38">
        <v>-123.48</v>
      </c>
      <c r="M30" s="38"/>
      <c r="N30" s="38"/>
      <c r="O30" s="39">
        <v>17100104</v>
      </c>
      <c r="P30" s="39"/>
      <c r="Q30" s="36" t="s">
        <v>209</v>
      </c>
      <c r="R30" s="39">
        <v>2008</v>
      </c>
      <c r="S30" s="39">
        <v>175</v>
      </c>
      <c r="T30" s="41">
        <v>408673</v>
      </c>
      <c r="U30" s="40">
        <v>0.26658382257012392</v>
      </c>
      <c r="V30" s="36" t="s">
        <v>266</v>
      </c>
      <c r="W30" s="36" t="s">
        <v>218</v>
      </c>
      <c r="X30" s="36">
        <v>0</v>
      </c>
      <c r="Y30" s="36">
        <v>0</v>
      </c>
      <c r="Z30" s="36">
        <v>103.39426899999999</v>
      </c>
      <c r="AA30" s="36">
        <v>61.30095</v>
      </c>
      <c r="AB30" s="36">
        <v>115.654459</v>
      </c>
      <c r="AC30" s="36">
        <v>80.917254</v>
      </c>
      <c r="AD30" s="36">
        <v>53.127490000000002</v>
      </c>
      <c r="AE30" s="36">
        <v>122.6019</v>
      </c>
      <c r="AF30" s="36">
        <v>253</v>
      </c>
      <c r="AG30" s="36">
        <v>198</v>
      </c>
      <c r="AH30" s="35">
        <v>0</v>
      </c>
      <c r="AI30" s="35">
        <v>125</v>
      </c>
      <c r="AJ30" s="35">
        <v>0</v>
      </c>
      <c r="AK30" s="35">
        <v>8</v>
      </c>
      <c r="AL30" s="35">
        <v>1</v>
      </c>
      <c r="AM30" s="35">
        <v>0.98299999999999998</v>
      </c>
      <c r="AN30" s="35">
        <v>0</v>
      </c>
      <c r="AO30" s="35">
        <v>21875000</v>
      </c>
      <c r="AP30" s="35">
        <v>0</v>
      </c>
      <c r="AQ30" s="35">
        <v>1400000</v>
      </c>
      <c r="AR30" s="42">
        <v>408673</v>
      </c>
      <c r="AS30" s="42">
        <v>401725.55900000001</v>
      </c>
      <c r="AT30" s="43">
        <v>0.30666666666666664</v>
      </c>
      <c r="AU30" s="43">
        <v>2.6666666666666666E-3</v>
      </c>
      <c r="AV30" s="43">
        <v>0.30266666666666664</v>
      </c>
      <c r="AW30" s="43">
        <v>2.6666666666666666E-3</v>
      </c>
      <c r="AX30" s="35"/>
      <c r="AY30" s="35">
        <f t="shared" si="9"/>
        <v>317.42040582999999</v>
      </c>
      <c r="AZ30" s="35">
        <f t="shared" si="10"/>
        <v>188.1939165</v>
      </c>
      <c r="BA30" s="35">
        <f t="shared" si="11"/>
        <v>355.05918912999999</v>
      </c>
      <c r="BB30" s="35">
        <f t="shared" si="12"/>
        <v>248.41596977999998</v>
      </c>
      <c r="BC30" s="35">
        <f t="shared" si="13"/>
        <v>163.10139430000001</v>
      </c>
      <c r="BD30" s="35">
        <f t="shared" si="14"/>
        <v>376.387833</v>
      </c>
      <c r="BE30" s="35"/>
      <c r="BF30" s="9">
        <v>17030001</v>
      </c>
      <c r="BG30" s="9">
        <v>0</v>
      </c>
      <c r="BH30" s="9">
        <v>0</v>
      </c>
      <c r="BI30" s="9">
        <v>0</v>
      </c>
      <c r="BJ30" s="9">
        <v>0</v>
      </c>
      <c r="BK30" s="9">
        <v>0</v>
      </c>
      <c r="BL30" s="9">
        <v>0</v>
      </c>
    </row>
    <row r="31" spans="1:64" ht="15.6" x14ac:dyDescent="0.3">
      <c r="A31" s="39">
        <v>7999</v>
      </c>
      <c r="B31" s="36" t="s">
        <v>263</v>
      </c>
      <c r="C31" s="36" t="s">
        <v>56</v>
      </c>
      <c r="D31" s="36" t="s">
        <v>268</v>
      </c>
      <c r="E31" s="36" t="s">
        <v>265</v>
      </c>
      <c r="F31" s="36" t="s">
        <v>224</v>
      </c>
      <c r="G31" s="36" t="s">
        <v>205</v>
      </c>
      <c r="H31" s="36" t="s">
        <v>206</v>
      </c>
      <c r="I31" s="36" t="s">
        <v>207</v>
      </c>
      <c r="J31" s="36" t="s">
        <v>225</v>
      </c>
      <c r="K31" s="38">
        <v>46.969166666666666</v>
      </c>
      <c r="L31" s="38">
        <v>-123.48</v>
      </c>
      <c r="M31" s="38"/>
      <c r="N31" s="38"/>
      <c r="O31" s="39">
        <v>17100104</v>
      </c>
      <c r="P31" s="39"/>
      <c r="Q31" s="36" t="s">
        <v>209</v>
      </c>
      <c r="R31" s="39">
        <v>2008</v>
      </c>
      <c r="S31" s="39">
        <v>300</v>
      </c>
      <c r="T31" s="41">
        <v>1191</v>
      </c>
      <c r="U31" s="40">
        <v>4.5319634703196344E-4</v>
      </c>
      <c r="V31" s="36" t="s">
        <v>266</v>
      </c>
      <c r="W31" s="36" t="s">
        <v>218</v>
      </c>
      <c r="X31" s="36">
        <v>17928.830336417279</v>
      </c>
      <c r="Y31" s="36">
        <v>14248.702004205312</v>
      </c>
      <c r="Z31" s="36">
        <v>0.30132300000000001</v>
      </c>
      <c r="AA31" s="36">
        <v>0.17865</v>
      </c>
      <c r="AB31" s="36">
        <v>0.33705299999999999</v>
      </c>
      <c r="AC31" s="36">
        <v>0.235818</v>
      </c>
      <c r="AD31" s="36">
        <v>0.15483</v>
      </c>
      <c r="AE31" s="36">
        <v>0.35730000000000001</v>
      </c>
      <c r="AF31" s="36">
        <v>253</v>
      </c>
      <c r="AG31" s="36">
        <v>198</v>
      </c>
      <c r="AH31" s="35">
        <v>0</v>
      </c>
      <c r="AI31" s="35">
        <v>125</v>
      </c>
      <c r="AJ31" s="35">
        <v>0</v>
      </c>
      <c r="AK31" s="35">
        <v>8</v>
      </c>
      <c r="AL31" s="35">
        <v>1</v>
      </c>
      <c r="AM31" s="35">
        <v>0.98299999999999998</v>
      </c>
      <c r="AN31" s="35">
        <v>0</v>
      </c>
      <c r="AO31" s="35">
        <v>37500000</v>
      </c>
      <c r="AP31" s="35">
        <v>0</v>
      </c>
      <c r="AQ31" s="35">
        <v>2400000</v>
      </c>
      <c r="AR31" s="42">
        <v>1191</v>
      </c>
      <c r="AS31" s="42">
        <v>1170.7529999999999</v>
      </c>
      <c r="AT31" s="43">
        <v>45.83831</v>
      </c>
      <c r="AU31" s="43">
        <v>0.398594</v>
      </c>
      <c r="AV31" s="43">
        <v>45.240419000000003</v>
      </c>
      <c r="AW31" s="43">
        <v>0.398594</v>
      </c>
      <c r="AX31" s="35"/>
      <c r="AY31" s="35">
        <f t="shared" si="9"/>
        <v>0.92506160999999998</v>
      </c>
      <c r="AZ31" s="35">
        <f t="shared" si="10"/>
        <v>0.54845549999999998</v>
      </c>
      <c r="BA31" s="35">
        <f t="shared" si="11"/>
        <v>1.03475271</v>
      </c>
      <c r="BB31" s="35">
        <f t="shared" si="12"/>
        <v>0.72396125999999994</v>
      </c>
      <c r="BC31" s="35">
        <f t="shared" si="13"/>
        <v>0.47532809999999998</v>
      </c>
      <c r="BD31" s="35">
        <f t="shared" si="14"/>
        <v>1.096911</v>
      </c>
      <c r="BE31" s="35"/>
      <c r="BF31" s="9">
        <v>17030002</v>
      </c>
      <c r="BG31" s="9">
        <v>0</v>
      </c>
      <c r="BH31" s="9">
        <v>0</v>
      </c>
      <c r="BI31" s="9">
        <v>0</v>
      </c>
      <c r="BJ31" s="9">
        <v>0</v>
      </c>
      <c r="BK31" s="9">
        <v>0</v>
      </c>
      <c r="BL31" s="9">
        <v>0</v>
      </c>
    </row>
    <row r="32" spans="1:64" ht="15.6" x14ac:dyDescent="0.3">
      <c r="A32" s="39">
        <v>55882</v>
      </c>
      <c r="B32" s="36" t="s">
        <v>301</v>
      </c>
      <c r="C32" s="36" t="s">
        <v>56</v>
      </c>
      <c r="D32" s="36" t="s">
        <v>302</v>
      </c>
      <c r="E32" s="36" t="s">
        <v>303</v>
      </c>
      <c r="F32" s="36" t="s">
        <v>215</v>
      </c>
      <c r="G32" s="36" t="s">
        <v>205</v>
      </c>
      <c r="H32" s="36" t="s">
        <v>206</v>
      </c>
      <c r="I32" s="36" t="s">
        <v>207</v>
      </c>
      <c r="J32" s="36" t="s">
        <v>216</v>
      </c>
      <c r="K32" s="38">
        <v>46.972777777777779</v>
      </c>
      <c r="L32" s="38">
        <v>-123.77388888888889</v>
      </c>
      <c r="M32" s="38"/>
      <c r="N32" s="38"/>
      <c r="O32" s="39">
        <v>17100104</v>
      </c>
      <c r="P32" s="39"/>
      <c r="Q32" s="36" t="s">
        <v>209</v>
      </c>
      <c r="R32" s="39">
        <v>2003</v>
      </c>
      <c r="S32" s="39">
        <v>18</v>
      </c>
      <c r="T32" s="41">
        <v>117008</v>
      </c>
      <c r="U32" s="40">
        <v>0.74205986808726532</v>
      </c>
      <c r="V32" s="36" t="s">
        <v>247</v>
      </c>
      <c r="W32" s="36" t="s">
        <v>248</v>
      </c>
      <c r="X32" s="36">
        <v>0</v>
      </c>
      <c r="Y32" s="36">
        <v>0</v>
      </c>
      <c r="Z32" s="36">
        <v>102.733024</v>
      </c>
      <c r="AA32" s="36">
        <v>58.503999999999998</v>
      </c>
      <c r="AB32" s="36">
        <v>170.83168000000001</v>
      </c>
      <c r="AC32" s="36">
        <v>64.705423999999994</v>
      </c>
      <c r="AD32" s="36">
        <v>56.16384</v>
      </c>
      <c r="AE32" s="36">
        <v>112.91271999999999</v>
      </c>
      <c r="AF32" s="36">
        <v>878</v>
      </c>
      <c r="AG32" s="36">
        <v>552.99999999999989</v>
      </c>
      <c r="AH32" s="35">
        <v>0</v>
      </c>
      <c r="AI32" s="35">
        <v>120</v>
      </c>
      <c r="AJ32" s="35">
        <v>0</v>
      </c>
      <c r="AK32" s="35">
        <v>3</v>
      </c>
      <c r="AL32" s="35">
        <v>1</v>
      </c>
      <c r="AM32" s="35">
        <v>0.93</v>
      </c>
      <c r="AN32" s="35">
        <v>0</v>
      </c>
      <c r="AO32" s="35">
        <v>2160000</v>
      </c>
      <c r="AP32" s="35">
        <v>0</v>
      </c>
      <c r="AQ32" s="35">
        <v>54000</v>
      </c>
      <c r="AR32" s="42">
        <v>117008</v>
      </c>
      <c r="AS32" s="42">
        <v>108817.44</v>
      </c>
      <c r="AT32" s="43">
        <v>5.5794705000000002</v>
      </c>
      <c r="AU32" s="43">
        <v>0.22241625000000001</v>
      </c>
      <c r="AV32" s="43">
        <v>3.5141767499999998</v>
      </c>
      <c r="AW32" s="43">
        <v>0.22241625000000001</v>
      </c>
      <c r="AX32" s="35"/>
      <c r="AY32" s="35">
        <f t="shared" si="9"/>
        <v>315.39038367999996</v>
      </c>
      <c r="AZ32" s="35">
        <f t="shared" si="10"/>
        <v>179.60727999999997</v>
      </c>
      <c r="BA32" s="35">
        <f t="shared" si="11"/>
        <v>524.45325760000003</v>
      </c>
      <c r="BB32" s="35">
        <f t="shared" si="12"/>
        <v>198.64565167999996</v>
      </c>
      <c r="BC32" s="35">
        <f t="shared" si="13"/>
        <v>172.42298879999998</v>
      </c>
      <c r="BD32" s="35">
        <f t="shared" si="14"/>
        <v>346.64205039999996</v>
      </c>
      <c r="BE32" s="35"/>
      <c r="BF32" s="9">
        <v>17030003</v>
      </c>
      <c r="BG32" s="9">
        <v>0</v>
      </c>
      <c r="BH32" s="9">
        <v>0</v>
      </c>
      <c r="BI32" s="9">
        <v>0</v>
      </c>
      <c r="BJ32" s="9">
        <v>0</v>
      </c>
      <c r="BK32" s="9">
        <v>0</v>
      </c>
      <c r="BL32" s="9">
        <v>0</v>
      </c>
    </row>
    <row r="33" spans="1:64" ht="15.6" x14ac:dyDescent="0.3">
      <c r="A33" s="39">
        <v>54476</v>
      </c>
      <c r="B33" s="36" t="s">
        <v>279</v>
      </c>
      <c r="C33" s="36" t="s">
        <v>56</v>
      </c>
      <c r="D33" s="36" t="s">
        <v>280</v>
      </c>
      <c r="E33" s="36" t="s">
        <v>236</v>
      </c>
      <c r="F33" s="36" t="s">
        <v>224</v>
      </c>
      <c r="G33" s="36" t="s">
        <v>205</v>
      </c>
      <c r="H33" s="36" t="s">
        <v>206</v>
      </c>
      <c r="I33" s="36" t="s">
        <v>207</v>
      </c>
      <c r="J33" s="36" t="s">
        <v>225</v>
      </c>
      <c r="K33" s="38">
        <v>48.9863</v>
      </c>
      <c r="L33" s="38">
        <v>-122.27460000000001</v>
      </c>
      <c r="M33" s="38"/>
      <c r="N33" s="38"/>
      <c r="O33" s="39">
        <v>17110001</v>
      </c>
      <c r="P33" s="39"/>
      <c r="Q33" s="36" t="s">
        <v>209</v>
      </c>
      <c r="R33" s="39">
        <v>1993</v>
      </c>
      <c r="S33" s="39">
        <v>37.700000000000003</v>
      </c>
      <c r="T33" s="41">
        <v>64037.430278884473</v>
      </c>
      <c r="U33" s="40">
        <v>0.19390474631155746</v>
      </c>
      <c r="V33" s="36" t="s">
        <v>247</v>
      </c>
      <c r="W33" s="36" t="s">
        <v>248</v>
      </c>
      <c r="X33" s="36">
        <v>0</v>
      </c>
      <c r="Y33" s="36">
        <v>0</v>
      </c>
      <c r="Z33" s="36">
        <v>16.201469860557772</v>
      </c>
      <c r="AA33" s="36">
        <v>9.6056145418326704</v>
      </c>
      <c r="AB33" s="36">
        <v>18.122592768924306</v>
      </c>
      <c r="AC33" s="36">
        <v>12.679411195219126</v>
      </c>
      <c r="AD33" s="36">
        <v>8.3248659362549802</v>
      </c>
      <c r="AE33" s="36">
        <v>19.211229083665341</v>
      </c>
      <c r="AF33" s="36">
        <v>253</v>
      </c>
      <c r="AG33" s="36">
        <v>198</v>
      </c>
      <c r="AH33" s="35">
        <v>0</v>
      </c>
      <c r="AI33" s="35">
        <v>125</v>
      </c>
      <c r="AJ33" s="35">
        <v>0</v>
      </c>
      <c r="AK33" s="35">
        <v>8</v>
      </c>
      <c r="AL33" s="35">
        <v>1</v>
      </c>
      <c r="AM33" s="35">
        <v>0.98299999999999998</v>
      </c>
      <c r="AN33" s="35">
        <v>0</v>
      </c>
      <c r="AO33" s="35">
        <v>4712500</v>
      </c>
      <c r="AP33" s="35">
        <v>0</v>
      </c>
      <c r="AQ33" s="35">
        <v>301600</v>
      </c>
      <c r="AR33" s="42">
        <v>64037.430278884473</v>
      </c>
      <c r="AS33" s="42">
        <v>62948.793964143435</v>
      </c>
      <c r="AT33" s="43">
        <v>22.993754191616766</v>
      </c>
      <c r="AU33" s="43">
        <v>0.1999456886227545</v>
      </c>
      <c r="AV33" s="43">
        <v>22.693835658682637</v>
      </c>
      <c r="AW33" s="43">
        <v>0.1999456886227545</v>
      </c>
      <c r="AX33" s="35"/>
      <c r="AY33" s="35">
        <f t="shared" si="9"/>
        <v>49.738512471912358</v>
      </c>
      <c r="AZ33" s="35">
        <f t="shared" si="10"/>
        <v>29.489236643426295</v>
      </c>
      <c r="BA33" s="35">
        <f t="shared" si="11"/>
        <v>55.636359800597617</v>
      </c>
      <c r="BB33" s="35">
        <f t="shared" si="12"/>
        <v>38.925792369322714</v>
      </c>
      <c r="BC33" s="35">
        <f t="shared" si="13"/>
        <v>25.557338424302788</v>
      </c>
      <c r="BD33" s="35">
        <f t="shared" si="14"/>
        <v>58.978473286852591</v>
      </c>
      <c r="BE33" s="35"/>
      <c r="BF33" s="9">
        <v>17060103</v>
      </c>
      <c r="BG33" s="9">
        <v>0</v>
      </c>
      <c r="BH33" s="9">
        <v>0</v>
      </c>
      <c r="BI33" s="9">
        <v>0</v>
      </c>
      <c r="BJ33" s="9">
        <v>0</v>
      </c>
      <c r="BK33" s="9">
        <v>0</v>
      </c>
      <c r="BL33" s="9">
        <v>0</v>
      </c>
    </row>
    <row r="34" spans="1:64" ht="15.6" x14ac:dyDescent="0.3">
      <c r="A34" s="39">
        <v>54476</v>
      </c>
      <c r="B34" s="36" t="s">
        <v>279</v>
      </c>
      <c r="C34" s="36" t="s">
        <v>56</v>
      </c>
      <c r="D34" s="36" t="s">
        <v>281</v>
      </c>
      <c r="E34" s="36" t="s">
        <v>236</v>
      </c>
      <c r="F34" s="36" t="s">
        <v>224</v>
      </c>
      <c r="G34" s="36" t="s">
        <v>205</v>
      </c>
      <c r="H34" s="36" t="s">
        <v>206</v>
      </c>
      <c r="I34" s="36" t="s">
        <v>207</v>
      </c>
      <c r="J34" s="36" t="s">
        <v>225</v>
      </c>
      <c r="K34" s="38">
        <v>48.9863</v>
      </c>
      <c r="L34" s="38">
        <v>-122.27460000000001</v>
      </c>
      <c r="M34" s="38"/>
      <c r="N34" s="38"/>
      <c r="O34" s="39">
        <v>17110001</v>
      </c>
      <c r="P34" s="39"/>
      <c r="Q34" s="36" t="s">
        <v>209</v>
      </c>
      <c r="R34" s="39">
        <v>1993</v>
      </c>
      <c r="S34" s="39">
        <v>87.8</v>
      </c>
      <c r="T34" s="41">
        <v>149137.56972111555</v>
      </c>
      <c r="U34" s="40">
        <v>0.19390474631155744</v>
      </c>
      <c r="V34" s="36" t="s">
        <v>247</v>
      </c>
      <c r="W34" s="36" t="s">
        <v>248</v>
      </c>
      <c r="X34" s="36">
        <v>0</v>
      </c>
      <c r="Y34" s="36">
        <v>0</v>
      </c>
      <c r="Z34" s="36">
        <v>37.731805139442237</v>
      </c>
      <c r="AA34" s="36">
        <v>22.370635458167332</v>
      </c>
      <c r="AB34" s="36">
        <v>42.205932231075707</v>
      </c>
      <c r="AC34" s="36">
        <v>29.529238804780878</v>
      </c>
      <c r="AD34" s="36">
        <v>19.387884063745023</v>
      </c>
      <c r="AE34" s="36">
        <v>44.741270916334663</v>
      </c>
      <c r="AF34" s="36">
        <v>253</v>
      </c>
      <c r="AG34" s="36">
        <v>198</v>
      </c>
      <c r="AH34" s="35">
        <v>0</v>
      </c>
      <c r="AI34" s="35">
        <v>125</v>
      </c>
      <c r="AJ34" s="35">
        <v>0</v>
      </c>
      <c r="AK34" s="35">
        <v>8</v>
      </c>
      <c r="AL34" s="35">
        <v>1</v>
      </c>
      <c r="AM34" s="35">
        <v>0.98299999999999998</v>
      </c>
      <c r="AN34" s="35">
        <v>0</v>
      </c>
      <c r="AO34" s="35">
        <v>10975000</v>
      </c>
      <c r="AP34" s="35">
        <v>0</v>
      </c>
      <c r="AQ34" s="35">
        <v>702400</v>
      </c>
      <c r="AR34" s="42">
        <v>149137.56972111555</v>
      </c>
      <c r="AS34" s="42">
        <v>146602.23103585659</v>
      </c>
      <c r="AT34" s="43">
        <v>22.993754191616766</v>
      </c>
      <c r="AU34" s="43">
        <v>0.1999456886227545</v>
      </c>
      <c r="AV34" s="43">
        <v>22.693835658682637</v>
      </c>
      <c r="AW34" s="43">
        <v>0.1999456886227545</v>
      </c>
      <c r="AX34" s="35"/>
      <c r="AY34" s="35">
        <f t="shared" si="9"/>
        <v>115.83664177808767</v>
      </c>
      <c r="AZ34" s="35">
        <f t="shared" si="10"/>
        <v>68.677850856573698</v>
      </c>
      <c r="BA34" s="35">
        <f t="shared" si="11"/>
        <v>129.5722119494024</v>
      </c>
      <c r="BB34" s="35">
        <f t="shared" si="12"/>
        <v>90.654763130677296</v>
      </c>
      <c r="BC34" s="35">
        <f t="shared" si="13"/>
        <v>59.520804075697221</v>
      </c>
      <c r="BD34" s="35">
        <f t="shared" si="14"/>
        <v>137.3557017131474</v>
      </c>
      <c r="BE34" s="35"/>
      <c r="BF34" s="9">
        <v>17060106</v>
      </c>
      <c r="BG34" s="9">
        <v>0</v>
      </c>
      <c r="BH34" s="9">
        <v>0</v>
      </c>
      <c r="BI34" s="9">
        <v>0</v>
      </c>
      <c r="BJ34" s="9">
        <v>0</v>
      </c>
      <c r="BK34" s="9">
        <v>0</v>
      </c>
      <c r="BL34" s="9">
        <v>0</v>
      </c>
    </row>
    <row r="35" spans="1:64" ht="15.6" x14ac:dyDescent="0.3">
      <c r="A35" s="39">
        <v>54268</v>
      </c>
      <c r="B35" s="36" t="s">
        <v>274</v>
      </c>
      <c r="C35" s="36" t="s">
        <v>56</v>
      </c>
      <c r="D35" s="36" t="s">
        <v>275</v>
      </c>
      <c r="E35" s="36" t="s">
        <v>220</v>
      </c>
      <c r="F35" s="36" t="s">
        <v>224</v>
      </c>
      <c r="G35" s="36" t="s">
        <v>205</v>
      </c>
      <c r="H35" s="36" t="s">
        <v>206</v>
      </c>
      <c r="I35" s="36" t="s">
        <v>207</v>
      </c>
      <c r="J35" s="36" t="s">
        <v>225</v>
      </c>
      <c r="K35" s="38">
        <v>48.479700000000001</v>
      </c>
      <c r="L35" s="38">
        <v>-122.5578</v>
      </c>
      <c r="M35" s="38"/>
      <c r="N35" s="38"/>
      <c r="O35" s="39">
        <v>17110002</v>
      </c>
      <c r="P35" s="39"/>
      <c r="Q35" s="36" t="s">
        <v>209</v>
      </c>
      <c r="R35" s="39">
        <v>1991</v>
      </c>
      <c r="S35" s="39">
        <v>46.6</v>
      </c>
      <c r="T35" s="41">
        <v>339081.66799999995</v>
      </c>
      <c r="U35" s="40">
        <v>0.83064276755443178</v>
      </c>
      <c r="V35" s="36" t="s">
        <v>247</v>
      </c>
      <c r="W35" s="36" t="s">
        <v>248</v>
      </c>
      <c r="X35" s="36">
        <v>0</v>
      </c>
      <c r="Y35" s="36">
        <v>0</v>
      </c>
      <c r="Z35" s="36">
        <v>85.787662003999998</v>
      </c>
      <c r="AA35" s="36">
        <v>50.862250199999998</v>
      </c>
      <c r="AB35" s="36">
        <v>95.960112043999985</v>
      </c>
      <c r="AC35" s="36">
        <v>67.138170263999982</v>
      </c>
      <c r="AD35" s="36">
        <v>44.080616839999998</v>
      </c>
      <c r="AE35" s="36">
        <v>101.7245004</v>
      </c>
      <c r="AF35" s="36">
        <v>253.00000000000003</v>
      </c>
      <c r="AG35" s="36">
        <v>197.99999999999997</v>
      </c>
      <c r="AH35" s="35">
        <v>0</v>
      </c>
      <c r="AI35" s="35">
        <v>125</v>
      </c>
      <c r="AJ35" s="35">
        <v>0</v>
      </c>
      <c r="AK35" s="35">
        <v>8</v>
      </c>
      <c r="AL35" s="35">
        <v>1</v>
      </c>
      <c r="AM35" s="35">
        <v>0.98299999999999998</v>
      </c>
      <c r="AN35" s="35">
        <v>0</v>
      </c>
      <c r="AO35" s="35">
        <v>5825000</v>
      </c>
      <c r="AP35" s="35">
        <v>0</v>
      </c>
      <c r="AQ35" s="35">
        <v>372800</v>
      </c>
      <c r="AR35" s="42">
        <v>339081.66799999995</v>
      </c>
      <c r="AS35" s="42">
        <v>333317.27964399994</v>
      </c>
      <c r="AT35" s="43">
        <v>88.311719999999994</v>
      </c>
      <c r="AU35" s="43">
        <v>0.76792800000000006</v>
      </c>
      <c r="AV35" s="43">
        <v>87.159828000000005</v>
      </c>
      <c r="AW35" s="43">
        <v>0.76792800000000006</v>
      </c>
      <c r="AX35" s="35"/>
      <c r="AY35" s="35">
        <f t="shared" si="9"/>
        <v>263.36812235227995</v>
      </c>
      <c r="AZ35" s="35">
        <f t="shared" si="10"/>
        <v>156.14710811399999</v>
      </c>
      <c r="BA35" s="35">
        <f t="shared" si="11"/>
        <v>294.59754397507993</v>
      </c>
      <c r="BB35" s="35">
        <f t="shared" si="12"/>
        <v>206.11418271047992</v>
      </c>
      <c r="BC35" s="35">
        <f t="shared" si="13"/>
        <v>135.3274936988</v>
      </c>
      <c r="BD35" s="35">
        <f t="shared" si="14"/>
        <v>312.29421622799998</v>
      </c>
      <c r="BE35" s="35"/>
      <c r="BF35" s="9">
        <v>17060107</v>
      </c>
      <c r="BG35" s="9">
        <v>0</v>
      </c>
      <c r="BH35" s="9">
        <v>0</v>
      </c>
      <c r="BI35" s="9">
        <v>0</v>
      </c>
      <c r="BJ35" s="9">
        <v>0</v>
      </c>
      <c r="BK35" s="9">
        <v>0</v>
      </c>
      <c r="BL35" s="9">
        <v>0</v>
      </c>
    </row>
    <row r="36" spans="1:64" ht="15.6" x14ac:dyDescent="0.3">
      <c r="A36" s="39">
        <v>54268</v>
      </c>
      <c r="B36" s="36" t="s">
        <v>274</v>
      </c>
      <c r="C36" s="36" t="s">
        <v>56</v>
      </c>
      <c r="D36" s="36" t="s">
        <v>276</v>
      </c>
      <c r="E36" s="36" t="s">
        <v>220</v>
      </c>
      <c r="F36" s="36" t="s">
        <v>224</v>
      </c>
      <c r="G36" s="36" t="s">
        <v>205</v>
      </c>
      <c r="H36" s="36" t="s">
        <v>206</v>
      </c>
      <c r="I36" s="36" t="s">
        <v>207</v>
      </c>
      <c r="J36" s="36" t="s">
        <v>225</v>
      </c>
      <c r="K36" s="38">
        <v>48.479700000000001</v>
      </c>
      <c r="L36" s="38">
        <v>-122.5578</v>
      </c>
      <c r="M36" s="38"/>
      <c r="N36" s="38"/>
      <c r="O36" s="39">
        <v>17110002</v>
      </c>
      <c r="P36" s="39"/>
      <c r="Q36" s="36" t="s">
        <v>209</v>
      </c>
      <c r="R36" s="39">
        <v>1991</v>
      </c>
      <c r="S36" s="39">
        <v>46.6</v>
      </c>
      <c r="T36" s="41">
        <v>339081.66799999995</v>
      </c>
      <c r="U36" s="40">
        <v>0.83064276755443178</v>
      </c>
      <c r="V36" s="36" t="s">
        <v>247</v>
      </c>
      <c r="W36" s="36" t="s">
        <v>248</v>
      </c>
      <c r="X36" s="36">
        <v>0</v>
      </c>
      <c r="Y36" s="36">
        <v>0</v>
      </c>
      <c r="Z36" s="36">
        <v>85.787662003999998</v>
      </c>
      <c r="AA36" s="36">
        <v>50.862250199999998</v>
      </c>
      <c r="AB36" s="36">
        <v>95.960112043999985</v>
      </c>
      <c r="AC36" s="36">
        <v>67.138170263999982</v>
      </c>
      <c r="AD36" s="36">
        <v>44.080616839999998</v>
      </c>
      <c r="AE36" s="36">
        <v>101.7245004</v>
      </c>
      <c r="AF36" s="36">
        <v>253.00000000000003</v>
      </c>
      <c r="AG36" s="36">
        <v>197.99999999999997</v>
      </c>
      <c r="AH36" s="35">
        <v>0</v>
      </c>
      <c r="AI36" s="35">
        <v>125</v>
      </c>
      <c r="AJ36" s="35">
        <v>0</v>
      </c>
      <c r="AK36" s="35">
        <v>8</v>
      </c>
      <c r="AL36" s="35">
        <v>1</v>
      </c>
      <c r="AM36" s="35">
        <v>0.98299999999999998</v>
      </c>
      <c r="AN36" s="35">
        <v>0</v>
      </c>
      <c r="AO36" s="35">
        <v>5825000</v>
      </c>
      <c r="AP36" s="35">
        <v>0</v>
      </c>
      <c r="AQ36" s="35">
        <v>372800</v>
      </c>
      <c r="AR36" s="42">
        <v>339081.66799999995</v>
      </c>
      <c r="AS36" s="42">
        <v>333317.27964399994</v>
      </c>
      <c r="AT36" s="43">
        <v>1.0726648000000001</v>
      </c>
      <c r="AU36" s="43">
        <v>9.3275200000000006E-3</v>
      </c>
      <c r="AV36" s="43">
        <v>1.0586735199999999</v>
      </c>
      <c r="AW36" s="43">
        <v>9.3275200000000006E-3</v>
      </c>
      <c r="AX36" s="35"/>
      <c r="AY36" s="35">
        <f t="shared" si="9"/>
        <v>263.36812235227995</v>
      </c>
      <c r="AZ36" s="35">
        <f t="shared" si="10"/>
        <v>156.14710811399999</v>
      </c>
      <c r="BA36" s="35">
        <f t="shared" si="11"/>
        <v>294.59754397507993</v>
      </c>
      <c r="BB36" s="35">
        <f t="shared" si="12"/>
        <v>206.11418271047992</v>
      </c>
      <c r="BC36" s="35">
        <f t="shared" si="13"/>
        <v>135.3274936988</v>
      </c>
      <c r="BD36" s="35">
        <f t="shared" si="14"/>
        <v>312.29421622799998</v>
      </c>
      <c r="BE36" s="35"/>
      <c r="BF36" s="9">
        <v>17060108</v>
      </c>
      <c r="BG36" s="9">
        <v>0</v>
      </c>
      <c r="BH36" s="9">
        <v>0</v>
      </c>
      <c r="BI36" s="9">
        <v>0</v>
      </c>
      <c r="BJ36" s="9">
        <v>0</v>
      </c>
      <c r="BK36" s="9">
        <v>0</v>
      </c>
      <c r="BL36" s="9">
        <v>0</v>
      </c>
    </row>
    <row r="37" spans="1:64" ht="15.6" x14ac:dyDescent="0.3">
      <c r="A37" s="39">
        <v>54268</v>
      </c>
      <c r="B37" s="36" t="s">
        <v>274</v>
      </c>
      <c r="C37" s="36" t="s">
        <v>56</v>
      </c>
      <c r="D37" s="36" t="s">
        <v>277</v>
      </c>
      <c r="E37" s="36" t="s">
        <v>220</v>
      </c>
      <c r="F37" s="36" t="s">
        <v>224</v>
      </c>
      <c r="G37" s="36" t="s">
        <v>205</v>
      </c>
      <c r="H37" s="36" t="s">
        <v>206</v>
      </c>
      <c r="I37" s="36" t="s">
        <v>207</v>
      </c>
      <c r="J37" s="36" t="s">
        <v>225</v>
      </c>
      <c r="K37" s="38">
        <v>48.479700000000001</v>
      </c>
      <c r="L37" s="38">
        <v>-122.5578</v>
      </c>
      <c r="M37" s="38"/>
      <c r="N37" s="38"/>
      <c r="O37" s="39">
        <v>17110002</v>
      </c>
      <c r="P37" s="39"/>
      <c r="Q37" s="36" t="s">
        <v>209</v>
      </c>
      <c r="R37" s="39">
        <v>1993</v>
      </c>
      <c r="S37" s="39">
        <v>46.6</v>
      </c>
      <c r="T37" s="41">
        <v>339081.66799999995</v>
      </c>
      <c r="U37" s="40">
        <v>0.83064276755443178</v>
      </c>
      <c r="V37" s="36" t="s">
        <v>247</v>
      </c>
      <c r="W37" s="36" t="s">
        <v>248</v>
      </c>
      <c r="X37" s="36">
        <v>0</v>
      </c>
      <c r="Y37" s="36">
        <v>0</v>
      </c>
      <c r="Z37" s="36">
        <v>85.787662003999998</v>
      </c>
      <c r="AA37" s="36">
        <v>50.862250199999998</v>
      </c>
      <c r="AB37" s="36">
        <v>95.960112043999985</v>
      </c>
      <c r="AC37" s="36">
        <v>67.138170263999982</v>
      </c>
      <c r="AD37" s="36">
        <v>44.080616839999998</v>
      </c>
      <c r="AE37" s="36">
        <v>101.7245004</v>
      </c>
      <c r="AF37" s="36">
        <v>253.00000000000003</v>
      </c>
      <c r="AG37" s="36">
        <v>197.99999999999997</v>
      </c>
      <c r="AH37" s="35">
        <v>0</v>
      </c>
      <c r="AI37" s="35">
        <v>125</v>
      </c>
      <c r="AJ37" s="35">
        <v>0</v>
      </c>
      <c r="AK37" s="35">
        <v>8</v>
      </c>
      <c r="AL37" s="35">
        <v>1</v>
      </c>
      <c r="AM37" s="35">
        <v>0.98299999999999998</v>
      </c>
      <c r="AN37" s="35">
        <v>0</v>
      </c>
      <c r="AO37" s="35">
        <v>5825000</v>
      </c>
      <c r="AP37" s="35">
        <v>0</v>
      </c>
      <c r="AQ37" s="35">
        <v>372800</v>
      </c>
      <c r="AR37" s="42">
        <v>339081.66799999995</v>
      </c>
      <c r="AS37" s="42">
        <v>333317.27964399994</v>
      </c>
      <c r="AT37" s="43">
        <v>349.11872499999998</v>
      </c>
      <c r="AU37" s="43">
        <v>3.0358149999999999</v>
      </c>
      <c r="AV37" s="43">
        <v>344.56500249999999</v>
      </c>
      <c r="AW37" s="43">
        <v>3.0358149999999999</v>
      </c>
      <c r="AX37" s="35"/>
      <c r="AY37" s="35">
        <f t="shared" si="9"/>
        <v>263.36812235227995</v>
      </c>
      <c r="AZ37" s="35">
        <f t="shared" si="10"/>
        <v>156.14710811399999</v>
      </c>
      <c r="BA37" s="35">
        <f t="shared" si="11"/>
        <v>294.59754397507993</v>
      </c>
      <c r="BB37" s="35">
        <f t="shared" si="12"/>
        <v>206.11418271047992</v>
      </c>
      <c r="BC37" s="35">
        <f t="shared" si="13"/>
        <v>135.3274936988</v>
      </c>
      <c r="BD37" s="35">
        <f t="shared" si="14"/>
        <v>312.29421622799998</v>
      </c>
      <c r="BE37" s="35"/>
      <c r="BF37" s="9">
        <v>17060109</v>
      </c>
      <c r="BG37" s="9">
        <v>0</v>
      </c>
      <c r="BH37" s="9">
        <v>0</v>
      </c>
      <c r="BI37" s="9">
        <v>0</v>
      </c>
      <c r="BJ37" s="9">
        <v>0</v>
      </c>
      <c r="BK37" s="9">
        <v>0</v>
      </c>
      <c r="BL37" s="9">
        <v>0</v>
      </c>
    </row>
    <row r="38" spans="1:64" ht="15.6" x14ac:dyDescent="0.3">
      <c r="A38" s="39">
        <v>54268</v>
      </c>
      <c r="B38" s="36" t="s">
        <v>274</v>
      </c>
      <c r="C38" s="36" t="s">
        <v>56</v>
      </c>
      <c r="D38" s="36" t="s">
        <v>278</v>
      </c>
      <c r="E38" s="36" t="s">
        <v>220</v>
      </c>
      <c r="F38" s="36" t="s">
        <v>224</v>
      </c>
      <c r="G38" s="36" t="s">
        <v>205</v>
      </c>
      <c r="H38" s="36" t="s">
        <v>206</v>
      </c>
      <c r="I38" s="36" t="s">
        <v>207</v>
      </c>
      <c r="J38" s="36" t="s">
        <v>225</v>
      </c>
      <c r="K38" s="38">
        <v>48.479700000000001</v>
      </c>
      <c r="L38" s="38">
        <v>-122.5578</v>
      </c>
      <c r="M38" s="38"/>
      <c r="N38" s="38"/>
      <c r="O38" s="39">
        <v>17110002</v>
      </c>
      <c r="P38" s="39"/>
      <c r="Q38" s="36" t="s">
        <v>209</v>
      </c>
      <c r="R38" s="39">
        <v>1993</v>
      </c>
      <c r="S38" s="39">
        <v>27</v>
      </c>
      <c r="T38" s="41">
        <v>5714</v>
      </c>
      <c r="U38" s="40">
        <v>2.4158633519364113E-2</v>
      </c>
      <c r="V38" s="36" t="s">
        <v>247</v>
      </c>
      <c r="W38" s="36" t="s">
        <v>248</v>
      </c>
      <c r="X38" s="36">
        <v>0</v>
      </c>
      <c r="Y38" s="36">
        <v>0</v>
      </c>
      <c r="Z38" s="36">
        <v>1.4456420000000001</v>
      </c>
      <c r="AA38" s="36">
        <v>0.85709999999999997</v>
      </c>
      <c r="AB38" s="36">
        <v>1.617062</v>
      </c>
      <c r="AC38" s="36">
        <v>1.131372</v>
      </c>
      <c r="AD38" s="36">
        <v>0.74282000000000004</v>
      </c>
      <c r="AE38" s="36">
        <v>1.7141999999999999</v>
      </c>
      <c r="AF38" s="36">
        <v>253</v>
      </c>
      <c r="AG38" s="36">
        <v>198</v>
      </c>
      <c r="AH38" s="35">
        <v>0</v>
      </c>
      <c r="AI38" s="35">
        <v>125</v>
      </c>
      <c r="AJ38" s="35">
        <v>0</v>
      </c>
      <c r="AK38" s="35">
        <v>8</v>
      </c>
      <c r="AL38" s="35">
        <v>1</v>
      </c>
      <c r="AM38" s="35">
        <v>0.98299999999999998</v>
      </c>
      <c r="AN38" s="35">
        <v>0</v>
      </c>
      <c r="AO38" s="35">
        <v>3375000</v>
      </c>
      <c r="AP38" s="35">
        <v>0</v>
      </c>
      <c r="AQ38" s="35">
        <v>216000</v>
      </c>
      <c r="AR38" s="42">
        <v>5714</v>
      </c>
      <c r="AS38" s="42">
        <v>5616.8620000000001</v>
      </c>
      <c r="AT38" s="43">
        <v>349.11872499999998</v>
      </c>
      <c r="AU38" s="43">
        <v>3.0358149999999999</v>
      </c>
      <c r="AV38" s="43">
        <v>344.56500249999999</v>
      </c>
      <c r="AW38" s="43">
        <v>3.0358149999999999</v>
      </c>
      <c r="AX38" s="35"/>
      <c r="AY38" s="35">
        <f t="shared" si="9"/>
        <v>4.4381209400000001</v>
      </c>
      <c r="AZ38" s="35">
        <f t="shared" si="10"/>
        <v>2.631297</v>
      </c>
      <c r="BA38" s="35">
        <f t="shared" si="11"/>
        <v>4.9643803399999999</v>
      </c>
      <c r="BB38" s="35">
        <f t="shared" si="12"/>
        <v>3.4733120400000002</v>
      </c>
      <c r="BC38" s="35">
        <f t="shared" si="13"/>
        <v>2.2804574</v>
      </c>
      <c r="BD38" s="35">
        <f t="shared" si="14"/>
        <v>5.262594</v>
      </c>
      <c r="BE38" s="35"/>
      <c r="BF38" s="9">
        <v>17060110</v>
      </c>
      <c r="BG38" s="9">
        <v>0</v>
      </c>
      <c r="BH38" s="9">
        <v>0</v>
      </c>
      <c r="BI38" s="9">
        <v>0</v>
      </c>
      <c r="BJ38" s="9">
        <v>0</v>
      </c>
      <c r="BK38" s="9">
        <v>0</v>
      </c>
      <c r="BL38" s="9">
        <v>0</v>
      </c>
    </row>
    <row r="39" spans="1:64" ht="15.6" x14ac:dyDescent="0.3">
      <c r="A39" s="39">
        <v>56406</v>
      </c>
      <c r="B39" s="36" t="s">
        <v>304</v>
      </c>
      <c r="C39" s="36" t="s">
        <v>56</v>
      </c>
      <c r="D39" s="36" t="s">
        <v>305</v>
      </c>
      <c r="E39" s="36" t="s">
        <v>303</v>
      </c>
      <c r="F39" s="36" t="s">
        <v>215</v>
      </c>
      <c r="G39" s="36" t="s">
        <v>205</v>
      </c>
      <c r="H39" s="36" t="s">
        <v>206</v>
      </c>
      <c r="I39" s="36" t="s">
        <v>207</v>
      </c>
      <c r="J39" s="36" t="s">
        <v>216</v>
      </c>
      <c r="K39" s="38">
        <v>48.448055555555555</v>
      </c>
      <c r="L39" s="38">
        <v>-122.43305555555555</v>
      </c>
      <c r="M39" s="38"/>
      <c r="N39" s="38"/>
      <c r="O39" s="39">
        <v>17110002</v>
      </c>
      <c r="P39" s="39"/>
      <c r="Q39" s="36" t="s">
        <v>209</v>
      </c>
      <c r="R39" s="39">
        <v>2007</v>
      </c>
      <c r="S39" s="39">
        <v>28</v>
      </c>
      <c r="T39" s="41">
        <v>162278</v>
      </c>
      <c r="U39" s="40">
        <v>0.66160306588388784</v>
      </c>
      <c r="V39" s="36" t="s">
        <v>217</v>
      </c>
      <c r="W39" s="36" t="s">
        <v>218</v>
      </c>
      <c r="X39" s="36">
        <v>0</v>
      </c>
      <c r="Y39" s="36">
        <v>0</v>
      </c>
      <c r="Z39" s="36">
        <v>142.48008400000001</v>
      </c>
      <c r="AA39" s="36">
        <v>81.138999999999996</v>
      </c>
      <c r="AB39" s="36">
        <v>236.92588000000001</v>
      </c>
      <c r="AC39" s="36">
        <v>89.739733999999999</v>
      </c>
      <c r="AD39" s="36">
        <v>77.893439999999998</v>
      </c>
      <c r="AE39" s="36">
        <v>156.59827000000001</v>
      </c>
      <c r="AF39" s="36">
        <v>878</v>
      </c>
      <c r="AG39" s="36">
        <v>553</v>
      </c>
      <c r="AH39" s="35">
        <v>0</v>
      </c>
      <c r="AI39" s="35">
        <v>120</v>
      </c>
      <c r="AJ39" s="35">
        <v>0</v>
      </c>
      <c r="AK39" s="35">
        <v>3</v>
      </c>
      <c r="AL39" s="35">
        <v>1</v>
      </c>
      <c r="AM39" s="35">
        <v>0.93</v>
      </c>
      <c r="AN39" s="35">
        <v>0</v>
      </c>
      <c r="AO39" s="35">
        <v>3360000</v>
      </c>
      <c r="AP39" s="35">
        <v>0</v>
      </c>
      <c r="AQ39" s="35">
        <v>84000</v>
      </c>
      <c r="AR39" s="42">
        <v>162278</v>
      </c>
      <c r="AS39" s="42">
        <v>150918.54</v>
      </c>
      <c r="AT39" s="43">
        <v>363.76784685286225</v>
      </c>
      <c r="AU39" s="43">
        <v>14.500996172950089</v>
      </c>
      <c r="AV39" s="43">
        <v>229.11573953261143</v>
      </c>
      <c r="AW39" s="43">
        <v>14.500996172950089</v>
      </c>
      <c r="AX39" s="35"/>
      <c r="AY39" s="35">
        <f t="shared" si="9"/>
        <v>437.41385787999997</v>
      </c>
      <c r="AZ39" s="35">
        <f t="shared" si="10"/>
        <v>249.09672999999998</v>
      </c>
      <c r="BA39" s="35">
        <f t="shared" si="11"/>
        <v>727.36245159999999</v>
      </c>
      <c r="BB39" s="35">
        <f t="shared" si="12"/>
        <v>275.50098337999998</v>
      </c>
      <c r="BC39" s="35">
        <f t="shared" si="13"/>
        <v>239.13286079999997</v>
      </c>
      <c r="BD39" s="35">
        <f t="shared" si="14"/>
        <v>480.75668890000003</v>
      </c>
      <c r="BE39" s="35"/>
      <c r="BF39" s="9">
        <v>17060306</v>
      </c>
      <c r="BG39" s="9">
        <v>0</v>
      </c>
      <c r="BH39" s="9">
        <v>0</v>
      </c>
      <c r="BI39" s="9">
        <v>0</v>
      </c>
      <c r="BJ39" s="9">
        <v>0</v>
      </c>
      <c r="BK39" s="9">
        <v>0</v>
      </c>
      <c r="BL39" s="9">
        <v>0</v>
      </c>
    </row>
    <row r="40" spans="1:64" ht="15.6" x14ac:dyDescent="0.3">
      <c r="A40" s="39">
        <v>7870</v>
      </c>
      <c r="B40" s="36" t="s">
        <v>257</v>
      </c>
      <c r="C40" s="36" t="s">
        <v>56</v>
      </c>
      <c r="D40" s="36" t="s">
        <v>258</v>
      </c>
      <c r="E40" s="36" t="s">
        <v>236</v>
      </c>
      <c r="F40" s="36" t="s">
        <v>224</v>
      </c>
      <c r="G40" s="36" t="s">
        <v>205</v>
      </c>
      <c r="H40" s="36" t="s">
        <v>206</v>
      </c>
      <c r="I40" s="36" t="s">
        <v>207</v>
      </c>
      <c r="J40" s="36" t="s">
        <v>225</v>
      </c>
      <c r="K40" s="38">
        <v>48.74805555555556</v>
      </c>
      <c r="L40" s="38">
        <v>-122.48416666666667</v>
      </c>
      <c r="M40" s="38"/>
      <c r="N40" s="38"/>
      <c r="O40" s="39">
        <v>17110004</v>
      </c>
      <c r="P40" s="39"/>
      <c r="Q40" s="36" t="s">
        <v>209</v>
      </c>
      <c r="R40" s="39">
        <v>1993</v>
      </c>
      <c r="S40" s="39">
        <v>39.4</v>
      </c>
      <c r="T40" s="41">
        <v>22085.665532879822</v>
      </c>
      <c r="U40" s="40">
        <v>6.3989713084625033E-2</v>
      </c>
      <c r="V40" s="36" t="s">
        <v>259</v>
      </c>
      <c r="W40" s="36" t="s">
        <v>211</v>
      </c>
      <c r="X40" s="36">
        <v>0</v>
      </c>
      <c r="Y40" s="36">
        <v>0</v>
      </c>
      <c r="Z40" s="36">
        <v>5.5876733798185949</v>
      </c>
      <c r="AA40" s="36">
        <v>3.3128498299319733</v>
      </c>
      <c r="AB40" s="36">
        <v>6.2502433458049893</v>
      </c>
      <c r="AC40" s="36">
        <v>4.3729617755102046</v>
      </c>
      <c r="AD40" s="36">
        <v>2.8711365192743767</v>
      </c>
      <c r="AE40" s="36">
        <v>6.6256996598639466</v>
      </c>
      <c r="AF40" s="36">
        <v>253</v>
      </c>
      <c r="AG40" s="36">
        <v>198</v>
      </c>
      <c r="AH40" s="35">
        <v>0</v>
      </c>
      <c r="AI40" s="35">
        <v>125</v>
      </c>
      <c r="AJ40" s="35">
        <v>0</v>
      </c>
      <c r="AK40" s="35">
        <v>8</v>
      </c>
      <c r="AL40" s="35">
        <v>1</v>
      </c>
      <c r="AM40" s="35">
        <v>0.98299999999999998</v>
      </c>
      <c r="AN40" s="35">
        <v>0</v>
      </c>
      <c r="AO40" s="35">
        <v>4925000</v>
      </c>
      <c r="AP40" s="35">
        <v>0</v>
      </c>
      <c r="AQ40" s="35">
        <v>315200</v>
      </c>
      <c r="AR40" s="42">
        <v>22085.665532879822</v>
      </c>
      <c r="AS40" s="42">
        <v>21710.209218820866</v>
      </c>
      <c r="AT40" s="43">
        <v>70.001592500000001</v>
      </c>
      <c r="AU40" s="43">
        <v>0.60870950000000001</v>
      </c>
      <c r="AV40" s="43">
        <v>69.088528249999996</v>
      </c>
      <c r="AW40" s="43">
        <v>0.60870950000000001</v>
      </c>
      <c r="AX40" s="35"/>
      <c r="AY40" s="35">
        <f t="shared" si="9"/>
        <v>17.154157276043087</v>
      </c>
      <c r="AZ40" s="35">
        <f t="shared" si="10"/>
        <v>10.170448977891157</v>
      </c>
      <c r="BA40" s="35">
        <f t="shared" si="11"/>
        <v>19.188247071621316</v>
      </c>
      <c r="BB40" s="35">
        <f t="shared" si="12"/>
        <v>13.424992650816327</v>
      </c>
      <c r="BC40" s="35">
        <f t="shared" si="13"/>
        <v>8.8143891141723358</v>
      </c>
      <c r="BD40" s="35">
        <f t="shared" si="14"/>
        <v>20.340897955782314</v>
      </c>
      <c r="BE40" s="35"/>
      <c r="BF40" s="39">
        <v>17070101</v>
      </c>
      <c r="BG40" s="9">
        <f t="shared" ref="BG40:BL40" si="16">SUM(AY10:AY14)</f>
        <v>0</v>
      </c>
      <c r="BH40" s="9">
        <f t="shared" si="16"/>
        <v>0</v>
      </c>
      <c r="BI40" s="9">
        <f t="shared" si="16"/>
        <v>0</v>
      </c>
      <c r="BJ40" s="9">
        <f t="shared" si="16"/>
        <v>0</v>
      </c>
      <c r="BK40" s="9">
        <f t="shared" si="16"/>
        <v>0</v>
      </c>
      <c r="BL40" s="9">
        <f t="shared" si="16"/>
        <v>0</v>
      </c>
    </row>
    <row r="41" spans="1:64" ht="15.6" x14ac:dyDescent="0.3">
      <c r="A41" s="39">
        <v>7870</v>
      </c>
      <c r="B41" s="36" t="s">
        <v>257</v>
      </c>
      <c r="C41" s="36" t="s">
        <v>56</v>
      </c>
      <c r="D41" s="36" t="s">
        <v>260</v>
      </c>
      <c r="E41" s="36" t="s">
        <v>236</v>
      </c>
      <c r="F41" s="36" t="s">
        <v>224</v>
      </c>
      <c r="G41" s="36" t="s">
        <v>205</v>
      </c>
      <c r="H41" s="36" t="s">
        <v>206</v>
      </c>
      <c r="I41" s="36" t="s">
        <v>207</v>
      </c>
      <c r="J41" s="36" t="s">
        <v>225</v>
      </c>
      <c r="K41" s="38">
        <v>48.74805555555556</v>
      </c>
      <c r="L41" s="38">
        <v>-122.48416666666667</v>
      </c>
      <c r="M41" s="38"/>
      <c r="N41" s="38"/>
      <c r="O41" s="39">
        <v>17110004</v>
      </c>
      <c r="P41" s="39"/>
      <c r="Q41" s="36" t="s">
        <v>209</v>
      </c>
      <c r="R41" s="39">
        <v>1993</v>
      </c>
      <c r="S41" s="39">
        <v>39.4</v>
      </c>
      <c r="T41" s="41">
        <v>22085.665532879822</v>
      </c>
      <c r="U41" s="40">
        <v>6.3989713084625033E-2</v>
      </c>
      <c r="V41" s="36" t="s">
        <v>259</v>
      </c>
      <c r="W41" s="36" t="s">
        <v>211</v>
      </c>
      <c r="X41" s="36">
        <v>0</v>
      </c>
      <c r="Y41" s="36">
        <v>0</v>
      </c>
      <c r="Z41" s="36">
        <v>5.5876733798185949</v>
      </c>
      <c r="AA41" s="36">
        <v>3.3128498299319733</v>
      </c>
      <c r="AB41" s="36">
        <v>6.2502433458049893</v>
      </c>
      <c r="AC41" s="36">
        <v>4.3729617755102046</v>
      </c>
      <c r="AD41" s="36">
        <v>2.8711365192743767</v>
      </c>
      <c r="AE41" s="36">
        <v>6.6256996598639466</v>
      </c>
      <c r="AF41" s="36">
        <v>253</v>
      </c>
      <c r="AG41" s="36">
        <v>198</v>
      </c>
      <c r="AH41" s="35">
        <v>0</v>
      </c>
      <c r="AI41" s="35">
        <v>125</v>
      </c>
      <c r="AJ41" s="35">
        <v>0</v>
      </c>
      <c r="AK41" s="35">
        <v>8</v>
      </c>
      <c r="AL41" s="35">
        <v>1</v>
      </c>
      <c r="AM41" s="35">
        <v>0.98299999999999998</v>
      </c>
      <c r="AN41" s="35">
        <v>0</v>
      </c>
      <c r="AO41" s="35">
        <v>4925000</v>
      </c>
      <c r="AP41" s="35">
        <v>0</v>
      </c>
      <c r="AQ41" s="35">
        <v>315200</v>
      </c>
      <c r="AR41" s="42">
        <v>22085.665532879822</v>
      </c>
      <c r="AS41" s="42">
        <v>21710.209218820866</v>
      </c>
      <c r="AT41" s="43">
        <v>70.001592500000001</v>
      </c>
      <c r="AU41" s="43">
        <v>0.60870950000000001</v>
      </c>
      <c r="AV41" s="43">
        <v>69.088528249999996</v>
      </c>
      <c r="AW41" s="43">
        <v>0.60870950000000001</v>
      </c>
      <c r="AX41" s="35"/>
      <c r="AY41" s="35">
        <f t="shared" si="9"/>
        <v>17.154157276043087</v>
      </c>
      <c r="AZ41" s="35">
        <f t="shared" si="10"/>
        <v>10.170448977891157</v>
      </c>
      <c r="BA41" s="35">
        <f t="shared" si="11"/>
        <v>19.188247071621316</v>
      </c>
      <c r="BB41" s="35">
        <f t="shared" si="12"/>
        <v>13.424992650816327</v>
      </c>
      <c r="BC41" s="35">
        <f t="shared" si="13"/>
        <v>8.8143891141723358</v>
      </c>
      <c r="BD41" s="35">
        <f t="shared" si="14"/>
        <v>20.340897955782314</v>
      </c>
      <c r="BE41" s="35"/>
      <c r="BF41" s="9">
        <v>17070102</v>
      </c>
      <c r="BG41" s="9">
        <v>0</v>
      </c>
      <c r="BH41" s="9">
        <v>0</v>
      </c>
      <c r="BI41" s="9">
        <v>0</v>
      </c>
      <c r="BJ41" s="9">
        <v>0</v>
      </c>
      <c r="BK41" s="9">
        <v>0</v>
      </c>
      <c r="BL41" s="9">
        <v>0</v>
      </c>
    </row>
    <row r="42" spans="1:64" ht="15.6" x14ac:dyDescent="0.3">
      <c r="A42" s="39">
        <v>7870</v>
      </c>
      <c r="B42" s="36" t="s">
        <v>257</v>
      </c>
      <c r="C42" s="36" t="s">
        <v>56</v>
      </c>
      <c r="D42" s="36" t="s">
        <v>261</v>
      </c>
      <c r="E42" s="36" t="s">
        <v>236</v>
      </c>
      <c r="F42" s="36" t="s">
        <v>224</v>
      </c>
      <c r="G42" s="36" t="s">
        <v>205</v>
      </c>
      <c r="H42" s="36" t="s">
        <v>206</v>
      </c>
      <c r="I42" s="36" t="s">
        <v>207</v>
      </c>
      <c r="J42" s="36" t="s">
        <v>225</v>
      </c>
      <c r="K42" s="38">
        <v>48.74805555555556</v>
      </c>
      <c r="L42" s="38">
        <v>-122.48416666666667</v>
      </c>
      <c r="M42" s="38"/>
      <c r="N42" s="38"/>
      <c r="O42" s="39">
        <v>17110004</v>
      </c>
      <c r="P42" s="39"/>
      <c r="Q42" s="36" t="s">
        <v>209</v>
      </c>
      <c r="R42" s="39">
        <v>1993</v>
      </c>
      <c r="S42" s="39">
        <v>39.4</v>
      </c>
      <c r="T42" s="41">
        <v>22085.665532879822</v>
      </c>
      <c r="U42" s="40">
        <v>6.3989713084625033E-2</v>
      </c>
      <c r="V42" s="36" t="s">
        <v>259</v>
      </c>
      <c r="W42" s="36" t="s">
        <v>211</v>
      </c>
      <c r="X42" s="36">
        <v>0</v>
      </c>
      <c r="Y42" s="36">
        <v>0</v>
      </c>
      <c r="Z42" s="36">
        <v>5.5876733798185949</v>
      </c>
      <c r="AA42" s="36">
        <v>3.3128498299319733</v>
      </c>
      <c r="AB42" s="36">
        <v>6.2502433458049893</v>
      </c>
      <c r="AC42" s="36">
        <v>4.3729617755102046</v>
      </c>
      <c r="AD42" s="36">
        <v>2.8711365192743767</v>
      </c>
      <c r="AE42" s="36">
        <v>6.6256996598639466</v>
      </c>
      <c r="AF42" s="36">
        <v>253</v>
      </c>
      <c r="AG42" s="36">
        <v>198</v>
      </c>
      <c r="AH42" s="35">
        <v>0</v>
      </c>
      <c r="AI42" s="35">
        <v>125</v>
      </c>
      <c r="AJ42" s="35">
        <v>0</v>
      </c>
      <c r="AK42" s="35">
        <v>8</v>
      </c>
      <c r="AL42" s="35">
        <v>1</v>
      </c>
      <c r="AM42" s="35">
        <v>0.98299999999999998</v>
      </c>
      <c r="AN42" s="35">
        <v>0</v>
      </c>
      <c r="AO42" s="35">
        <v>4925000</v>
      </c>
      <c r="AP42" s="35">
        <v>0</v>
      </c>
      <c r="AQ42" s="35">
        <v>315200</v>
      </c>
      <c r="AR42" s="42">
        <v>22085.665532879822</v>
      </c>
      <c r="AS42" s="42">
        <v>21710.209218820866</v>
      </c>
      <c r="AT42" s="43">
        <v>44.2336575</v>
      </c>
      <c r="AU42" s="43">
        <v>0.3846405</v>
      </c>
      <c r="AV42" s="43">
        <v>43.656696750000002</v>
      </c>
      <c r="AW42" s="43">
        <v>0.3846405</v>
      </c>
      <c r="AX42" s="35"/>
      <c r="AY42" s="35">
        <f t="shared" si="9"/>
        <v>17.154157276043087</v>
      </c>
      <c r="AZ42" s="35">
        <f t="shared" si="10"/>
        <v>10.170448977891157</v>
      </c>
      <c r="BA42" s="35">
        <f t="shared" si="11"/>
        <v>19.188247071621316</v>
      </c>
      <c r="BB42" s="35">
        <f t="shared" si="12"/>
        <v>13.424992650816327</v>
      </c>
      <c r="BC42" s="35">
        <f t="shared" si="13"/>
        <v>8.8143891141723358</v>
      </c>
      <c r="BD42" s="35">
        <f t="shared" si="14"/>
        <v>20.340897955782314</v>
      </c>
      <c r="BE42" s="35"/>
      <c r="BF42" s="9">
        <v>17070105</v>
      </c>
      <c r="BG42" s="9">
        <v>0</v>
      </c>
      <c r="BH42" s="9">
        <v>0</v>
      </c>
      <c r="BI42" s="9">
        <v>0</v>
      </c>
      <c r="BJ42" s="9">
        <v>0</v>
      </c>
      <c r="BK42" s="9">
        <v>0</v>
      </c>
      <c r="BL42" s="9">
        <v>0</v>
      </c>
    </row>
    <row r="43" spans="1:64" ht="15.6" x14ac:dyDescent="0.3">
      <c r="A43" s="39">
        <v>7870</v>
      </c>
      <c r="B43" s="36" t="s">
        <v>257</v>
      </c>
      <c r="C43" s="36" t="s">
        <v>56</v>
      </c>
      <c r="D43" s="36" t="s">
        <v>262</v>
      </c>
      <c r="E43" s="36" t="s">
        <v>236</v>
      </c>
      <c r="F43" s="36" t="s">
        <v>224</v>
      </c>
      <c r="G43" s="36" t="s">
        <v>205</v>
      </c>
      <c r="H43" s="36" t="s">
        <v>206</v>
      </c>
      <c r="I43" s="36" t="s">
        <v>207</v>
      </c>
      <c r="J43" s="36" t="s">
        <v>225</v>
      </c>
      <c r="K43" s="38">
        <v>48.74805555555556</v>
      </c>
      <c r="L43" s="38">
        <v>-122.48416666666667</v>
      </c>
      <c r="M43" s="38"/>
      <c r="N43" s="38"/>
      <c r="O43" s="39">
        <v>17110004</v>
      </c>
      <c r="P43" s="39"/>
      <c r="Q43" s="36" t="s">
        <v>209</v>
      </c>
      <c r="R43" s="39">
        <v>1993</v>
      </c>
      <c r="S43" s="39">
        <v>58.2</v>
      </c>
      <c r="T43" s="41">
        <v>32624.003401360551</v>
      </c>
      <c r="U43" s="40">
        <v>6.3989713084625033E-2</v>
      </c>
      <c r="V43" s="36" t="s">
        <v>259</v>
      </c>
      <c r="W43" s="36" t="s">
        <v>211</v>
      </c>
      <c r="X43" s="36">
        <v>0</v>
      </c>
      <c r="Y43" s="36">
        <v>0</v>
      </c>
      <c r="Z43" s="36">
        <v>8.2538728605442202</v>
      </c>
      <c r="AA43" s="36">
        <v>4.8936005102040827</v>
      </c>
      <c r="AB43" s="36">
        <v>9.232592962585036</v>
      </c>
      <c r="AC43" s="36">
        <v>6.4595526734693891</v>
      </c>
      <c r="AD43" s="36">
        <v>4.2411204421768716</v>
      </c>
      <c r="AE43" s="36">
        <v>9.7872010204081654</v>
      </c>
      <c r="AF43" s="36">
        <v>253.00000000000003</v>
      </c>
      <c r="AG43" s="36">
        <v>198</v>
      </c>
      <c r="AH43" s="35">
        <v>0</v>
      </c>
      <c r="AI43" s="35">
        <v>125</v>
      </c>
      <c r="AJ43" s="35">
        <v>0</v>
      </c>
      <c r="AK43" s="35">
        <v>8</v>
      </c>
      <c r="AL43" s="35">
        <v>1</v>
      </c>
      <c r="AM43" s="35">
        <v>0.98299999999999998</v>
      </c>
      <c r="AN43" s="35">
        <v>0</v>
      </c>
      <c r="AO43" s="35">
        <v>7275000</v>
      </c>
      <c r="AP43" s="35">
        <v>0</v>
      </c>
      <c r="AQ43" s="35">
        <v>465600</v>
      </c>
      <c r="AR43" s="42">
        <v>32624.003401360551</v>
      </c>
      <c r="AS43" s="42">
        <v>32069.395343537421</v>
      </c>
      <c r="AT43" s="43">
        <v>44.2336575</v>
      </c>
      <c r="AU43" s="43">
        <v>0.3846405</v>
      </c>
      <c r="AV43" s="43">
        <v>43.656696750000002</v>
      </c>
      <c r="AW43" s="43">
        <v>0.3846405</v>
      </c>
      <c r="AX43" s="35"/>
      <c r="AY43" s="35">
        <f t="shared" si="9"/>
        <v>25.339389681870756</v>
      </c>
      <c r="AZ43" s="35">
        <f t="shared" si="10"/>
        <v>15.023353566326533</v>
      </c>
      <c r="BA43" s="35">
        <f t="shared" si="11"/>
        <v>28.344060395136058</v>
      </c>
      <c r="BB43" s="35">
        <f t="shared" si="12"/>
        <v>19.830826707551022</v>
      </c>
      <c r="BC43" s="35">
        <f t="shared" si="13"/>
        <v>13.020239757482996</v>
      </c>
      <c r="BD43" s="35">
        <f t="shared" si="14"/>
        <v>30.046707132653065</v>
      </c>
      <c r="BE43" s="35"/>
      <c r="BF43" s="39">
        <v>17070106</v>
      </c>
      <c r="BG43" s="9">
        <f t="shared" ref="BG43:BL43" si="17">SUM(AY15:AY16)</f>
        <v>8.1931238999999998</v>
      </c>
      <c r="BH43" s="9">
        <f t="shared" si="17"/>
        <v>0</v>
      </c>
      <c r="BI43" s="9">
        <f t="shared" si="17"/>
        <v>16.3862478</v>
      </c>
      <c r="BJ43" s="9">
        <f t="shared" si="17"/>
        <v>8.1931238999999998</v>
      </c>
      <c r="BK43" s="9">
        <f t="shared" si="17"/>
        <v>0</v>
      </c>
      <c r="BL43" s="9">
        <f t="shared" si="17"/>
        <v>16.3862478</v>
      </c>
    </row>
    <row r="44" spans="1:64" ht="15.6" x14ac:dyDescent="0.3">
      <c r="A44" s="39">
        <v>54537</v>
      </c>
      <c r="B44" s="36" t="s">
        <v>282</v>
      </c>
      <c r="C44" s="36" t="s">
        <v>56</v>
      </c>
      <c r="D44" s="36" t="s">
        <v>283</v>
      </c>
      <c r="E44" s="36" t="s">
        <v>220</v>
      </c>
      <c r="F44" s="36" t="s">
        <v>224</v>
      </c>
      <c r="G44" s="36" t="s">
        <v>205</v>
      </c>
      <c r="H44" s="36" t="s">
        <v>206</v>
      </c>
      <c r="I44" s="36" t="s">
        <v>207</v>
      </c>
      <c r="J44" s="36" t="s">
        <v>225</v>
      </c>
      <c r="K44" s="38">
        <v>48.826111111111118</v>
      </c>
      <c r="L44" s="38">
        <v>-122.68111111111112</v>
      </c>
      <c r="M44" s="38"/>
      <c r="N44" s="38"/>
      <c r="O44" s="39">
        <v>17110004</v>
      </c>
      <c r="P44" s="39"/>
      <c r="Q44" s="36" t="s">
        <v>209</v>
      </c>
      <c r="R44" s="39">
        <v>1994</v>
      </c>
      <c r="S44" s="39">
        <v>90.8</v>
      </c>
      <c r="T44" s="41">
        <v>215874.50000000003</v>
      </c>
      <c r="U44" s="40">
        <v>0.27140096654798546</v>
      </c>
      <c r="V44" s="36" t="s">
        <v>284</v>
      </c>
      <c r="W44" s="36" t="s">
        <v>211</v>
      </c>
      <c r="X44" s="36">
        <v>0</v>
      </c>
      <c r="Y44" s="36">
        <v>0</v>
      </c>
      <c r="Z44" s="36">
        <v>54.616248500000005</v>
      </c>
      <c r="AA44" s="36">
        <v>32.381175000000006</v>
      </c>
      <c r="AB44" s="36">
        <v>61.092483500000007</v>
      </c>
      <c r="AC44" s="36">
        <v>42.743151000000005</v>
      </c>
      <c r="AD44" s="36">
        <v>28.063685000000003</v>
      </c>
      <c r="AE44" s="36">
        <v>64.762350000000012</v>
      </c>
      <c r="AF44" s="36">
        <v>253</v>
      </c>
      <c r="AG44" s="36">
        <v>198</v>
      </c>
      <c r="AH44" s="35">
        <v>0</v>
      </c>
      <c r="AI44" s="35">
        <v>125</v>
      </c>
      <c r="AJ44" s="35">
        <v>0</v>
      </c>
      <c r="AK44" s="35">
        <v>8</v>
      </c>
      <c r="AL44" s="35">
        <v>1</v>
      </c>
      <c r="AM44" s="35">
        <v>0.98299999999999998</v>
      </c>
      <c r="AN44" s="35">
        <v>0</v>
      </c>
      <c r="AO44" s="35">
        <v>11350000</v>
      </c>
      <c r="AP44" s="35">
        <v>0</v>
      </c>
      <c r="AQ44" s="35">
        <v>726400</v>
      </c>
      <c r="AR44" s="42">
        <v>215874.50000000003</v>
      </c>
      <c r="AS44" s="42">
        <v>212204.63350000003</v>
      </c>
      <c r="AT44" s="43">
        <v>0.1301225</v>
      </c>
      <c r="AU44" s="43">
        <v>1.1314999999999999E-3</v>
      </c>
      <c r="AV44" s="43">
        <v>0.12842524999999999</v>
      </c>
      <c r="AW44" s="43">
        <v>1.1314999999999999E-3</v>
      </c>
      <c r="AX44" s="35"/>
      <c r="AY44" s="35">
        <f t="shared" si="9"/>
        <v>167.67188289500001</v>
      </c>
      <c r="AZ44" s="35">
        <f t="shared" si="10"/>
        <v>99.410207250000013</v>
      </c>
      <c r="BA44" s="35">
        <f t="shared" si="11"/>
        <v>187.55392434500001</v>
      </c>
      <c r="BB44" s="35">
        <f t="shared" si="12"/>
        <v>131.22147357</v>
      </c>
      <c r="BC44" s="35">
        <f t="shared" si="13"/>
        <v>86.155512950000002</v>
      </c>
      <c r="BD44" s="35">
        <f t="shared" si="14"/>
        <v>198.82041450000003</v>
      </c>
      <c r="BE44" s="35"/>
      <c r="BF44" s="9">
        <v>17080001</v>
      </c>
      <c r="BG44" s="9">
        <v>0</v>
      </c>
      <c r="BH44" s="9">
        <v>0</v>
      </c>
      <c r="BI44" s="9">
        <v>0</v>
      </c>
      <c r="BJ44" s="9">
        <v>0</v>
      </c>
      <c r="BK44" s="9">
        <v>0</v>
      </c>
      <c r="BL44" s="9">
        <v>0</v>
      </c>
    </row>
    <row r="45" spans="1:64" ht="15.6" x14ac:dyDescent="0.3">
      <c r="A45" s="39">
        <v>54537</v>
      </c>
      <c r="B45" s="36" t="s">
        <v>282</v>
      </c>
      <c r="C45" s="36" t="s">
        <v>56</v>
      </c>
      <c r="D45" s="36" t="s">
        <v>285</v>
      </c>
      <c r="E45" s="36" t="s">
        <v>220</v>
      </c>
      <c r="F45" s="36" t="s">
        <v>224</v>
      </c>
      <c r="G45" s="36" t="s">
        <v>205</v>
      </c>
      <c r="H45" s="36" t="s">
        <v>206</v>
      </c>
      <c r="I45" s="36" t="s">
        <v>207</v>
      </c>
      <c r="J45" s="36" t="s">
        <v>225</v>
      </c>
      <c r="K45" s="38">
        <v>48.826111111111118</v>
      </c>
      <c r="L45" s="38">
        <v>-122.68111111111112</v>
      </c>
      <c r="M45" s="38"/>
      <c r="N45" s="38"/>
      <c r="O45" s="39">
        <v>17110004</v>
      </c>
      <c r="P45" s="39"/>
      <c r="Q45" s="36" t="s">
        <v>209</v>
      </c>
      <c r="R45" s="39">
        <v>1994</v>
      </c>
      <c r="S45" s="39">
        <v>90.8</v>
      </c>
      <c r="T45" s="41">
        <v>215874.50000000003</v>
      </c>
      <c r="U45" s="40">
        <v>0.27140096654798546</v>
      </c>
      <c r="V45" s="36" t="s">
        <v>284</v>
      </c>
      <c r="W45" s="36" t="s">
        <v>211</v>
      </c>
      <c r="X45" s="36">
        <v>0</v>
      </c>
      <c r="Y45" s="36">
        <v>0</v>
      </c>
      <c r="Z45" s="36">
        <v>54.616248500000005</v>
      </c>
      <c r="AA45" s="36">
        <v>32.381175000000006</v>
      </c>
      <c r="AB45" s="36">
        <v>61.092483500000007</v>
      </c>
      <c r="AC45" s="36">
        <v>42.743151000000005</v>
      </c>
      <c r="AD45" s="36">
        <v>28.063685000000003</v>
      </c>
      <c r="AE45" s="36">
        <v>64.762350000000012</v>
      </c>
      <c r="AF45" s="36">
        <v>253</v>
      </c>
      <c r="AG45" s="36">
        <v>198</v>
      </c>
      <c r="AH45" s="35">
        <v>0</v>
      </c>
      <c r="AI45" s="35">
        <v>125</v>
      </c>
      <c r="AJ45" s="35">
        <v>0</v>
      </c>
      <c r="AK45" s="35">
        <v>8</v>
      </c>
      <c r="AL45" s="35">
        <v>1</v>
      </c>
      <c r="AM45" s="35">
        <v>0.98299999999999998</v>
      </c>
      <c r="AN45" s="35">
        <v>0</v>
      </c>
      <c r="AO45" s="35">
        <v>11350000</v>
      </c>
      <c r="AP45" s="35">
        <v>0</v>
      </c>
      <c r="AQ45" s="35">
        <v>726400</v>
      </c>
      <c r="AR45" s="42">
        <v>215874.50000000003</v>
      </c>
      <c r="AS45" s="42">
        <v>212204.63350000003</v>
      </c>
      <c r="AT45" s="43">
        <v>198.39455000000001</v>
      </c>
      <c r="AU45" s="43">
        <v>1.7251700000000001</v>
      </c>
      <c r="AV45" s="43">
        <v>195.80679499999999</v>
      </c>
      <c r="AW45" s="43">
        <v>1.7251700000000001</v>
      </c>
      <c r="AX45" s="35"/>
      <c r="AY45" s="35">
        <f t="shared" si="9"/>
        <v>167.67188289500001</v>
      </c>
      <c r="AZ45" s="35">
        <f t="shared" si="10"/>
        <v>99.410207250000013</v>
      </c>
      <c r="BA45" s="35">
        <f t="shared" si="11"/>
        <v>187.55392434500001</v>
      </c>
      <c r="BB45" s="35">
        <f t="shared" si="12"/>
        <v>131.22147357</v>
      </c>
      <c r="BC45" s="35">
        <f t="shared" si="13"/>
        <v>86.155512950000002</v>
      </c>
      <c r="BD45" s="35">
        <f t="shared" si="14"/>
        <v>198.82041450000003</v>
      </c>
      <c r="BE45" s="35"/>
      <c r="BF45" s="9">
        <v>17080002</v>
      </c>
      <c r="BG45" s="9">
        <v>0</v>
      </c>
      <c r="BH45" s="9">
        <v>0</v>
      </c>
      <c r="BI45" s="9">
        <v>0</v>
      </c>
      <c r="BJ45" s="9">
        <v>0</v>
      </c>
      <c r="BK45" s="9">
        <v>0</v>
      </c>
      <c r="BL45" s="9">
        <v>0</v>
      </c>
    </row>
    <row r="46" spans="1:64" ht="15.6" x14ac:dyDescent="0.3">
      <c r="A46" s="39">
        <v>54537</v>
      </c>
      <c r="B46" s="36" t="s">
        <v>282</v>
      </c>
      <c r="C46" s="36" t="s">
        <v>56</v>
      </c>
      <c r="D46" s="36" t="s">
        <v>286</v>
      </c>
      <c r="E46" s="36" t="s">
        <v>220</v>
      </c>
      <c r="F46" s="36" t="s">
        <v>224</v>
      </c>
      <c r="G46" s="36" t="s">
        <v>205</v>
      </c>
      <c r="H46" s="36" t="s">
        <v>206</v>
      </c>
      <c r="I46" s="36" t="s">
        <v>207</v>
      </c>
      <c r="J46" s="36" t="s">
        <v>225</v>
      </c>
      <c r="K46" s="38">
        <v>48.826111111111118</v>
      </c>
      <c r="L46" s="38">
        <v>-122.68111111111112</v>
      </c>
      <c r="M46" s="38"/>
      <c r="N46" s="38"/>
      <c r="O46" s="39">
        <v>17110004</v>
      </c>
      <c r="P46" s="39"/>
      <c r="Q46" s="36" t="s">
        <v>209</v>
      </c>
      <c r="R46" s="39">
        <v>1994</v>
      </c>
      <c r="S46" s="39">
        <v>71.8</v>
      </c>
      <c r="T46" s="41">
        <v>179290</v>
      </c>
      <c r="U46" s="40">
        <v>0.28505424759288228</v>
      </c>
      <c r="V46" s="36" t="s">
        <v>284</v>
      </c>
      <c r="W46" s="36" t="s">
        <v>211</v>
      </c>
      <c r="X46" s="36">
        <v>0</v>
      </c>
      <c r="Y46" s="36">
        <v>0</v>
      </c>
      <c r="Z46" s="36">
        <v>45.360370000000003</v>
      </c>
      <c r="AA46" s="36">
        <v>26.8935</v>
      </c>
      <c r="AB46" s="36">
        <v>50.739069999999998</v>
      </c>
      <c r="AC46" s="36">
        <v>35.499420000000001</v>
      </c>
      <c r="AD46" s="36">
        <v>23.307700000000001</v>
      </c>
      <c r="AE46" s="36">
        <v>53.786999999999999</v>
      </c>
      <c r="AF46" s="36">
        <v>253</v>
      </c>
      <c r="AG46" s="36">
        <v>198</v>
      </c>
      <c r="AH46" s="35">
        <v>0</v>
      </c>
      <c r="AI46" s="35">
        <v>125</v>
      </c>
      <c r="AJ46" s="35">
        <v>0</v>
      </c>
      <c r="AK46" s="35">
        <v>8</v>
      </c>
      <c r="AL46" s="35">
        <v>1</v>
      </c>
      <c r="AM46" s="35">
        <v>0.98299999999999998</v>
      </c>
      <c r="AN46" s="35">
        <v>0</v>
      </c>
      <c r="AO46" s="35">
        <v>8975000</v>
      </c>
      <c r="AP46" s="35">
        <v>0</v>
      </c>
      <c r="AQ46" s="35">
        <v>574400</v>
      </c>
      <c r="AR46" s="42">
        <v>179290</v>
      </c>
      <c r="AS46" s="42">
        <v>176242.07</v>
      </c>
      <c r="AT46" s="43">
        <v>0.3606975</v>
      </c>
      <c r="AU46" s="43">
        <v>3.1365E-3</v>
      </c>
      <c r="AV46" s="43">
        <v>0.35599275000000002</v>
      </c>
      <c r="AW46" s="43">
        <v>3.1365E-3</v>
      </c>
      <c r="AX46" s="35"/>
      <c r="AY46" s="35">
        <f t="shared" si="9"/>
        <v>139.25633590000001</v>
      </c>
      <c r="AZ46" s="35">
        <f t="shared" si="10"/>
        <v>82.563044999999988</v>
      </c>
      <c r="BA46" s="35">
        <f t="shared" si="11"/>
        <v>155.76894489999998</v>
      </c>
      <c r="BB46" s="35">
        <f t="shared" si="12"/>
        <v>108.9832194</v>
      </c>
      <c r="BC46" s="35">
        <f t="shared" si="13"/>
        <v>71.554638999999995</v>
      </c>
      <c r="BD46" s="35">
        <f t="shared" si="14"/>
        <v>165.12608999999998</v>
      </c>
      <c r="BE46" s="35"/>
      <c r="BF46" s="39">
        <v>17080003</v>
      </c>
      <c r="BG46" s="9">
        <f t="shared" ref="BG46:BL46" si="18">AY17</f>
        <v>557.71661549999999</v>
      </c>
      <c r="BH46" s="9">
        <f t="shared" si="18"/>
        <v>330.66202499999997</v>
      </c>
      <c r="BI46" s="9">
        <f t="shared" si="18"/>
        <v>623.84902049999994</v>
      </c>
      <c r="BJ46" s="9">
        <f t="shared" si="18"/>
        <v>436.47387299999997</v>
      </c>
      <c r="BK46" s="9">
        <f t="shared" si="18"/>
        <v>286.57375500000001</v>
      </c>
      <c r="BL46" s="9">
        <f t="shared" si="18"/>
        <v>661.32404999999994</v>
      </c>
    </row>
    <row r="47" spans="1:64" ht="15.6" x14ac:dyDescent="0.3">
      <c r="A47" s="39">
        <v>3853</v>
      </c>
      <c r="B47" s="36" t="s">
        <v>234</v>
      </c>
      <c r="C47" s="36" t="s">
        <v>56</v>
      </c>
      <c r="D47" s="36" t="s">
        <v>235</v>
      </c>
      <c r="E47" s="36" t="s">
        <v>236</v>
      </c>
      <c r="F47" s="36" t="s">
        <v>237</v>
      </c>
      <c r="G47" s="36" t="s">
        <v>219</v>
      </c>
      <c r="H47" s="36" t="s">
        <v>207</v>
      </c>
      <c r="I47" s="36" t="s">
        <v>207</v>
      </c>
      <c r="J47" s="36" t="s">
        <v>238</v>
      </c>
      <c r="K47" s="38">
        <v>47.133333333333333</v>
      </c>
      <c r="L47" s="38">
        <v>-122.37222222222222</v>
      </c>
      <c r="M47" s="38"/>
      <c r="N47" s="38"/>
      <c r="O47" s="39">
        <v>17110019</v>
      </c>
      <c r="P47" s="39"/>
      <c r="Q47" s="36" t="s">
        <v>209</v>
      </c>
      <c r="R47" s="39">
        <v>1969</v>
      </c>
      <c r="S47" s="39">
        <v>2.7</v>
      </c>
      <c r="T47" s="41">
        <v>361</v>
      </c>
      <c r="U47" s="40">
        <v>1.526297987485202E-2</v>
      </c>
      <c r="V47" s="36" t="s">
        <v>207</v>
      </c>
      <c r="W47" s="36" t="s">
        <v>239</v>
      </c>
      <c r="X47" s="36">
        <v>0</v>
      </c>
      <c r="Y47" s="36">
        <v>0</v>
      </c>
      <c r="Z47" s="36">
        <v>0</v>
      </c>
      <c r="AA47" s="36">
        <v>0</v>
      </c>
      <c r="AB47" s="36">
        <v>0</v>
      </c>
      <c r="AC47" s="36">
        <v>0</v>
      </c>
      <c r="AD47" s="36">
        <v>0</v>
      </c>
      <c r="AE47" s="36">
        <v>0</v>
      </c>
      <c r="AF47" s="36">
        <v>0</v>
      </c>
      <c r="AG47" s="36">
        <v>0</v>
      </c>
      <c r="AH47" s="35">
        <v>0</v>
      </c>
      <c r="AI47" s="35">
        <v>0</v>
      </c>
      <c r="AJ47" s="35">
        <v>0</v>
      </c>
      <c r="AK47" s="35">
        <v>0</v>
      </c>
      <c r="AL47" s="35">
        <v>1</v>
      </c>
      <c r="AM47" s="35">
        <v>1</v>
      </c>
      <c r="AN47" s="35">
        <v>0</v>
      </c>
      <c r="AO47" s="35">
        <v>0</v>
      </c>
      <c r="AP47" s="35">
        <v>0</v>
      </c>
      <c r="AQ47" s="35">
        <v>0</v>
      </c>
      <c r="AR47" s="42">
        <v>361</v>
      </c>
      <c r="AS47" s="42">
        <v>361</v>
      </c>
      <c r="AT47" s="43">
        <v>0</v>
      </c>
      <c r="AU47" s="43">
        <v>0</v>
      </c>
      <c r="AV47" s="43">
        <v>0</v>
      </c>
      <c r="AW47" s="43">
        <v>0</v>
      </c>
      <c r="AX47" s="35"/>
      <c r="AY47" s="35">
        <f t="shared" si="9"/>
        <v>0</v>
      </c>
      <c r="AZ47" s="35">
        <f t="shared" si="10"/>
        <v>0</v>
      </c>
      <c r="BA47" s="35">
        <f t="shared" si="11"/>
        <v>0</v>
      </c>
      <c r="BB47" s="35">
        <f t="shared" si="12"/>
        <v>0</v>
      </c>
      <c r="BC47" s="35">
        <f t="shared" si="13"/>
        <v>0</v>
      </c>
      <c r="BD47" s="35">
        <f t="shared" si="14"/>
        <v>0</v>
      </c>
      <c r="BE47" s="35"/>
      <c r="BF47" s="9">
        <v>17080004</v>
      </c>
      <c r="BG47" s="9">
        <v>0</v>
      </c>
      <c r="BH47" s="9">
        <v>0</v>
      </c>
      <c r="BI47" s="9">
        <v>0</v>
      </c>
      <c r="BJ47" s="9">
        <v>0</v>
      </c>
      <c r="BK47" s="9">
        <v>0</v>
      </c>
      <c r="BL47" s="9">
        <v>0</v>
      </c>
    </row>
    <row r="48" spans="1:64" ht="15.6" x14ac:dyDescent="0.3">
      <c r="A48" s="39">
        <v>55818</v>
      </c>
      <c r="B48" s="36" t="s">
        <v>298</v>
      </c>
      <c r="C48" s="36" t="s">
        <v>56</v>
      </c>
      <c r="D48" s="36" t="s">
        <v>299</v>
      </c>
      <c r="E48" s="36" t="s">
        <v>220</v>
      </c>
      <c r="F48" s="36" t="s">
        <v>224</v>
      </c>
      <c r="G48" s="36" t="s">
        <v>205</v>
      </c>
      <c r="H48" s="36" t="s">
        <v>206</v>
      </c>
      <c r="I48" s="36" t="s">
        <v>207</v>
      </c>
      <c r="J48" s="36" t="s">
        <v>225</v>
      </c>
      <c r="K48" s="38">
        <v>47.086388888888891</v>
      </c>
      <c r="L48" s="38">
        <v>-122.36444444444444</v>
      </c>
      <c r="M48" s="38"/>
      <c r="N48" s="38"/>
      <c r="O48" s="39">
        <v>17110019</v>
      </c>
      <c r="P48" s="39"/>
      <c r="Q48" s="36" t="s">
        <v>209</v>
      </c>
      <c r="R48" s="39">
        <v>2002</v>
      </c>
      <c r="S48" s="39">
        <v>192</v>
      </c>
      <c r="T48" s="41">
        <v>717108</v>
      </c>
      <c r="U48" s="40">
        <v>0.42636272831050226</v>
      </c>
      <c r="V48" s="36" t="s">
        <v>247</v>
      </c>
      <c r="W48" s="36" t="s">
        <v>248</v>
      </c>
      <c r="X48" s="36">
        <v>0</v>
      </c>
      <c r="Y48" s="36">
        <v>0</v>
      </c>
      <c r="Z48" s="36">
        <v>181.428324</v>
      </c>
      <c r="AA48" s="36">
        <v>107.56619999999999</v>
      </c>
      <c r="AB48" s="36">
        <v>202.941564</v>
      </c>
      <c r="AC48" s="36">
        <v>141.98738399999999</v>
      </c>
      <c r="AD48" s="36">
        <v>93.224040000000002</v>
      </c>
      <c r="AE48" s="36">
        <v>215.13239999999999</v>
      </c>
      <c r="AF48" s="36">
        <v>253</v>
      </c>
      <c r="AG48" s="36">
        <v>198</v>
      </c>
      <c r="AH48" s="35">
        <v>0</v>
      </c>
      <c r="AI48" s="35">
        <v>125</v>
      </c>
      <c r="AJ48" s="35">
        <v>0</v>
      </c>
      <c r="AK48" s="35">
        <v>8</v>
      </c>
      <c r="AL48" s="35">
        <v>1</v>
      </c>
      <c r="AM48" s="35">
        <v>0.98299999999999998</v>
      </c>
      <c r="AN48" s="35">
        <v>0</v>
      </c>
      <c r="AO48" s="35">
        <v>24000000</v>
      </c>
      <c r="AP48" s="35">
        <v>0</v>
      </c>
      <c r="AQ48" s="35">
        <v>1536000</v>
      </c>
      <c r="AR48" s="42">
        <v>717108</v>
      </c>
      <c r="AS48" s="42">
        <v>704917.16399999999</v>
      </c>
      <c r="AT48" s="43">
        <v>0.31721948784810122</v>
      </c>
      <c r="AU48" s="43">
        <v>2.7584303291139241E-3</v>
      </c>
      <c r="AV48" s="43">
        <v>0.31308184235443037</v>
      </c>
      <c r="AW48" s="43">
        <v>2.7584303291139241E-3</v>
      </c>
      <c r="AX48" s="35"/>
      <c r="AY48" s="35">
        <f t="shared" si="9"/>
        <v>556.98495467999999</v>
      </c>
      <c r="AZ48" s="35">
        <f t="shared" si="10"/>
        <v>330.22823399999999</v>
      </c>
      <c r="BA48" s="35">
        <f t="shared" si="11"/>
        <v>623.03060147999997</v>
      </c>
      <c r="BB48" s="35">
        <f t="shared" si="12"/>
        <v>435.90126887999998</v>
      </c>
      <c r="BC48" s="35">
        <f t="shared" si="13"/>
        <v>286.19780279999998</v>
      </c>
      <c r="BD48" s="35">
        <f t="shared" si="14"/>
        <v>660.45646799999997</v>
      </c>
      <c r="BE48" s="35"/>
      <c r="BF48" s="9">
        <v>17080005</v>
      </c>
      <c r="BG48" s="9">
        <v>0</v>
      </c>
      <c r="BH48" s="9">
        <v>0</v>
      </c>
      <c r="BI48" s="9">
        <v>0</v>
      </c>
      <c r="BJ48" s="9">
        <v>0</v>
      </c>
      <c r="BK48" s="9">
        <v>0</v>
      </c>
      <c r="BL48" s="9">
        <v>0</v>
      </c>
    </row>
    <row r="49" spans="1:64" ht="15.6" x14ac:dyDescent="0.3">
      <c r="A49" s="39">
        <v>55818</v>
      </c>
      <c r="B49" s="36" t="s">
        <v>298</v>
      </c>
      <c r="C49" s="36" t="s">
        <v>56</v>
      </c>
      <c r="D49" s="36" t="s">
        <v>300</v>
      </c>
      <c r="E49" s="36" t="s">
        <v>220</v>
      </c>
      <c r="F49" s="36" t="s">
        <v>224</v>
      </c>
      <c r="G49" s="36" t="s">
        <v>205</v>
      </c>
      <c r="H49" s="36" t="s">
        <v>206</v>
      </c>
      <c r="I49" s="36" t="s">
        <v>207</v>
      </c>
      <c r="J49" s="36" t="s">
        <v>225</v>
      </c>
      <c r="K49" s="38">
        <v>47.086388888888891</v>
      </c>
      <c r="L49" s="38">
        <v>-122.36444444444444</v>
      </c>
      <c r="M49" s="38"/>
      <c r="N49" s="38"/>
      <c r="O49" s="39">
        <v>17110019</v>
      </c>
      <c r="P49" s="39"/>
      <c r="Q49" s="36" t="s">
        <v>209</v>
      </c>
      <c r="R49" s="39">
        <v>2002</v>
      </c>
      <c r="S49" s="39">
        <v>126.3</v>
      </c>
      <c r="T49" s="41">
        <v>377772</v>
      </c>
      <c r="U49" s="40">
        <v>0.34144621959023419</v>
      </c>
      <c r="V49" s="36" t="s">
        <v>247</v>
      </c>
      <c r="W49" s="36" t="s">
        <v>248</v>
      </c>
      <c r="X49" s="36">
        <v>188.72452985702401</v>
      </c>
      <c r="Y49" s="36">
        <v>165.13396362489598</v>
      </c>
      <c r="Z49" s="36">
        <v>95.576316000000006</v>
      </c>
      <c r="AA49" s="36">
        <v>56.665799999999997</v>
      </c>
      <c r="AB49" s="36">
        <v>106.909476</v>
      </c>
      <c r="AC49" s="36">
        <v>74.798856000000001</v>
      </c>
      <c r="AD49" s="36">
        <v>49.11036</v>
      </c>
      <c r="AE49" s="36">
        <v>113.33159999999999</v>
      </c>
      <c r="AF49" s="36">
        <v>253</v>
      </c>
      <c r="AG49" s="36">
        <v>198</v>
      </c>
      <c r="AH49" s="35">
        <v>0</v>
      </c>
      <c r="AI49" s="35">
        <v>125</v>
      </c>
      <c r="AJ49" s="35">
        <v>0</v>
      </c>
      <c r="AK49" s="35">
        <v>8</v>
      </c>
      <c r="AL49" s="35">
        <v>1</v>
      </c>
      <c r="AM49" s="35">
        <v>0.98299999999999998</v>
      </c>
      <c r="AN49" s="35">
        <v>0</v>
      </c>
      <c r="AO49" s="35">
        <v>15787500</v>
      </c>
      <c r="AP49" s="35">
        <v>0</v>
      </c>
      <c r="AQ49" s="35">
        <v>1010400</v>
      </c>
      <c r="AR49" s="42">
        <v>377772</v>
      </c>
      <c r="AS49" s="42">
        <v>371349.87599999999</v>
      </c>
      <c r="AT49" s="43">
        <v>0.31721948784810122</v>
      </c>
      <c r="AU49" s="43">
        <v>2.7584303291139241E-3</v>
      </c>
      <c r="AV49" s="43">
        <v>0.31308184235443037</v>
      </c>
      <c r="AW49" s="43">
        <v>2.7584303291139241E-3</v>
      </c>
      <c r="AX49" s="35"/>
      <c r="AY49" s="35">
        <f t="shared" si="9"/>
        <v>293.41929012000003</v>
      </c>
      <c r="AZ49" s="35">
        <f t="shared" si="10"/>
        <v>173.96400599999998</v>
      </c>
      <c r="BA49" s="35">
        <f t="shared" si="11"/>
        <v>328.21209131999996</v>
      </c>
      <c r="BB49" s="35">
        <f t="shared" si="12"/>
        <v>229.63248791999999</v>
      </c>
      <c r="BC49" s="35">
        <f t="shared" si="13"/>
        <v>150.7688052</v>
      </c>
      <c r="BD49" s="35">
        <f t="shared" si="14"/>
        <v>347.92801199999997</v>
      </c>
      <c r="BE49" s="35"/>
      <c r="BF49" s="9">
        <v>17080006</v>
      </c>
      <c r="BG49" s="9">
        <v>0</v>
      </c>
      <c r="BH49" s="9">
        <v>0</v>
      </c>
      <c r="BI49" s="9">
        <v>0</v>
      </c>
      <c r="BJ49" s="9">
        <v>0</v>
      </c>
      <c r="BK49" s="9">
        <v>0</v>
      </c>
      <c r="BL49" s="9">
        <v>0</v>
      </c>
    </row>
    <row r="50" spans="1:64" ht="15.6" x14ac:dyDescent="0.3">
      <c r="BF50" s="39">
        <v>17090012</v>
      </c>
      <c r="BG50" s="9">
        <f t="shared" ref="BG50:BL50" si="19">AY18</f>
        <v>1255.3653045999999</v>
      </c>
      <c r="BH50" s="9">
        <f t="shared" si="19"/>
        <v>744.2877299999999</v>
      </c>
      <c r="BI50" s="9">
        <f t="shared" si="19"/>
        <v>1404.2228505999999</v>
      </c>
      <c r="BJ50" s="9">
        <f t="shared" si="19"/>
        <v>982.45980359999987</v>
      </c>
      <c r="BK50" s="9">
        <f t="shared" si="19"/>
        <v>645.04936599999996</v>
      </c>
      <c r="BL50" s="9">
        <f t="shared" si="19"/>
        <v>1488.5754599999998</v>
      </c>
    </row>
    <row r="51" spans="1:64" ht="15.6" x14ac:dyDescent="0.3">
      <c r="BF51" s="9">
        <v>17100101</v>
      </c>
      <c r="BG51" s="9">
        <v>0</v>
      </c>
      <c r="BH51" s="9">
        <v>0</v>
      </c>
      <c r="BI51" s="9">
        <v>0</v>
      </c>
      <c r="BJ51" s="9">
        <v>0</v>
      </c>
      <c r="BK51" s="9">
        <v>0</v>
      </c>
      <c r="BL51" s="9">
        <v>0</v>
      </c>
    </row>
    <row r="52" spans="1:64" ht="15.6" x14ac:dyDescent="0.3">
      <c r="BF52" s="9">
        <v>17100102</v>
      </c>
      <c r="BG52" s="9">
        <v>0</v>
      </c>
      <c r="BH52" s="9">
        <v>0</v>
      </c>
      <c r="BI52" s="9">
        <v>0</v>
      </c>
      <c r="BJ52" s="9">
        <v>0</v>
      </c>
      <c r="BK52" s="9">
        <v>0</v>
      </c>
      <c r="BL52" s="9">
        <v>0</v>
      </c>
    </row>
    <row r="53" spans="1:64" ht="15.6" x14ac:dyDescent="0.3">
      <c r="BF53" s="39">
        <v>17100103</v>
      </c>
      <c r="BG53" s="9">
        <f t="shared" ref="BG53:BL53" si="20">SUM(AY19:AY28)</f>
        <v>7041.4782660299979</v>
      </c>
      <c r="BH53" s="9">
        <f t="shared" si="20"/>
        <v>4167.1810065</v>
      </c>
      <c r="BI53" s="9">
        <f t="shared" si="20"/>
        <v>7887.7474357299971</v>
      </c>
      <c r="BJ53" s="9">
        <f t="shared" si="20"/>
        <v>5513.5118969799978</v>
      </c>
      <c r="BK53" s="9">
        <f t="shared" si="20"/>
        <v>3611.5568723000006</v>
      </c>
      <c r="BL53" s="9">
        <f t="shared" si="20"/>
        <v>8360.0279497999982</v>
      </c>
    </row>
    <row r="54" spans="1:64" ht="15.6" x14ac:dyDescent="0.3">
      <c r="BF54" s="39">
        <v>17100104</v>
      </c>
      <c r="BG54" s="9">
        <f t="shared" ref="BG54:BL54" si="21">SUM(AY29:AY32)</f>
        <v>951.15625694999994</v>
      </c>
      <c r="BH54" s="9">
        <f t="shared" si="21"/>
        <v>556.54356849999999</v>
      </c>
      <c r="BI54" s="9">
        <f t="shared" si="21"/>
        <v>1235.60638857</v>
      </c>
      <c r="BJ54" s="9">
        <f t="shared" si="21"/>
        <v>696.20155249999993</v>
      </c>
      <c r="BK54" s="9">
        <f t="shared" si="21"/>
        <v>499.10110550000002</v>
      </c>
      <c r="BL54" s="9">
        <f t="shared" si="21"/>
        <v>1100.5146273999999</v>
      </c>
    </row>
    <row r="55" spans="1:64" ht="15.6" x14ac:dyDescent="0.3">
      <c r="BF55" s="9">
        <v>17100105</v>
      </c>
      <c r="BG55" s="9">
        <v>0</v>
      </c>
      <c r="BH55" s="9">
        <v>0</v>
      </c>
      <c r="BI55" s="9">
        <v>0</v>
      </c>
      <c r="BJ55" s="9">
        <v>0</v>
      </c>
      <c r="BK55" s="9">
        <v>0</v>
      </c>
      <c r="BL55" s="9">
        <v>0</v>
      </c>
    </row>
    <row r="56" spans="1:64" ht="15.6" x14ac:dyDescent="0.3">
      <c r="BF56" s="9">
        <v>17100106</v>
      </c>
      <c r="BG56" s="9">
        <v>0</v>
      </c>
      <c r="BH56" s="9">
        <v>0</v>
      </c>
      <c r="BI56" s="9">
        <v>0</v>
      </c>
      <c r="BJ56" s="9">
        <v>0</v>
      </c>
      <c r="BK56" s="9">
        <v>0</v>
      </c>
      <c r="BL56" s="9">
        <v>0</v>
      </c>
    </row>
    <row r="57" spans="1:64" ht="15.6" x14ac:dyDescent="0.3">
      <c r="BF57" s="39">
        <v>17110001</v>
      </c>
      <c r="BG57" s="9">
        <f t="shared" ref="BG57:BL57" si="22">SUM(AY33:AY34)</f>
        <v>165.57515425000003</v>
      </c>
      <c r="BH57" s="9">
        <f t="shared" si="22"/>
        <v>98.167087499999994</v>
      </c>
      <c r="BI57" s="9">
        <f t="shared" si="22"/>
        <v>185.20857175000003</v>
      </c>
      <c r="BJ57" s="9">
        <f t="shared" si="22"/>
        <v>129.5805555</v>
      </c>
      <c r="BK57" s="9">
        <f t="shared" si="22"/>
        <v>85.078142500000013</v>
      </c>
      <c r="BL57" s="9">
        <f t="shared" si="22"/>
        <v>196.33417499999999</v>
      </c>
    </row>
    <row r="58" spans="1:64" ht="15.6" x14ac:dyDescent="0.3">
      <c r="BF58" s="39">
        <v>17110002</v>
      </c>
      <c r="BG58" s="9">
        <f t="shared" ref="BG58:BL58" si="23">SUM(AY35:AY39)</f>
        <v>1231.9563458768398</v>
      </c>
      <c r="BH58" s="9">
        <f t="shared" si="23"/>
        <v>720.16935134200003</v>
      </c>
      <c r="BI58" s="9">
        <f t="shared" si="23"/>
        <v>1616.1194638652398</v>
      </c>
      <c r="BJ58" s="9">
        <f t="shared" si="23"/>
        <v>897.31684355143977</v>
      </c>
      <c r="BK58" s="9">
        <f t="shared" si="23"/>
        <v>647.3957992963999</v>
      </c>
      <c r="BL58" s="9">
        <f t="shared" si="23"/>
        <v>1422.9019315840001</v>
      </c>
    </row>
    <row r="59" spans="1:64" ht="15.6" x14ac:dyDescent="0.3">
      <c r="BF59" s="9">
        <v>17110003</v>
      </c>
      <c r="BG59" s="9">
        <v>0</v>
      </c>
      <c r="BH59" s="9">
        <v>0</v>
      </c>
      <c r="BI59" s="9">
        <v>0</v>
      </c>
      <c r="BJ59" s="9">
        <v>0</v>
      </c>
      <c r="BK59" s="9">
        <v>0</v>
      </c>
      <c r="BL59" s="9">
        <v>0</v>
      </c>
    </row>
    <row r="60" spans="1:64" ht="15.6" x14ac:dyDescent="0.3">
      <c r="BF60" s="39">
        <v>17110004</v>
      </c>
      <c r="BG60" s="9">
        <f t="shared" ref="BG60:BL60" si="24">SUM(AY40:AY46)</f>
        <v>551.40196319999995</v>
      </c>
      <c r="BH60" s="9">
        <f t="shared" si="24"/>
        <v>326.91816000000006</v>
      </c>
      <c r="BI60" s="9">
        <f t="shared" si="24"/>
        <v>616.78559519999999</v>
      </c>
      <c r="BJ60" s="9">
        <f t="shared" si="24"/>
        <v>431.53197119999999</v>
      </c>
      <c r="BK60" s="9">
        <f t="shared" si="24"/>
        <v>283.329072</v>
      </c>
      <c r="BL60" s="9">
        <f t="shared" si="24"/>
        <v>653.83632000000011</v>
      </c>
    </row>
    <row r="61" spans="1:64" ht="15.6" x14ac:dyDescent="0.3">
      <c r="BF61" s="9">
        <v>17110005</v>
      </c>
      <c r="BG61" s="9">
        <v>0</v>
      </c>
      <c r="BH61" s="9">
        <v>0</v>
      </c>
      <c r="BI61" s="9">
        <v>0</v>
      </c>
      <c r="BJ61" s="9">
        <v>0</v>
      </c>
      <c r="BK61" s="9">
        <v>0</v>
      </c>
      <c r="BL61" s="9">
        <v>0</v>
      </c>
    </row>
    <row r="62" spans="1:64" ht="15.6" x14ac:dyDescent="0.3">
      <c r="BF62" s="9">
        <v>17110006</v>
      </c>
      <c r="BG62" s="9">
        <v>0</v>
      </c>
      <c r="BH62" s="9">
        <v>0</v>
      </c>
      <c r="BI62" s="9">
        <v>0</v>
      </c>
      <c r="BJ62" s="9">
        <v>0</v>
      </c>
      <c r="BK62" s="9">
        <v>0</v>
      </c>
      <c r="BL62" s="9">
        <v>0</v>
      </c>
    </row>
    <row r="63" spans="1:64" ht="15.6" x14ac:dyDescent="0.3">
      <c r="BF63" s="9">
        <v>17110007</v>
      </c>
      <c r="BG63" s="9">
        <v>0</v>
      </c>
      <c r="BH63" s="9">
        <v>0</v>
      </c>
      <c r="BI63" s="9">
        <v>0</v>
      </c>
      <c r="BJ63" s="9">
        <v>0</v>
      </c>
      <c r="BK63" s="9">
        <v>0</v>
      </c>
      <c r="BL63" s="9">
        <v>0</v>
      </c>
    </row>
    <row r="64" spans="1:64" ht="15.6" x14ac:dyDescent="0.3">
      <c r="BF64" s="9">
        <v>17110008</v>
      </c>
      <c r="BG64" s="9">
        <v>0</v>
      </c>
      <c r="BH64" s="9">
        <v>0</v>
      </c>
      <c r="BI64" s="9">
        <v>0</v>
      </c>
      <c r="BJ64" s="9">
        <v>0</v>
      </c>
      <c r="BK64" s="9">
        <v>0</v>
      </c>
      <c r="BL64" s="9">
        <v>0</v>
      </c>
    </row>
    <row r="65" spans="58:64" ht="15.6" x14ac:dyDescent="0.3">
      <c r="BF65" s="9">
        <v>17110009</v>
      </c>
      <c r="BG65" s="9">
        <v>0</v>
      </c>
      <c r="BH65" s="9">
        <v>0</v>
      </c>
      <c r="BI65" s="9">
        <v>0</v>
      </c>
      <c r="BJ65" s="9">
        <v>0</v>
      </c>
      <c r="BK65" s="9">
        <v>0</v>
      </c>
      <c r="BL65" s="9">
        <v>0</v>
      </c>
    </row>
    <row r="66" spans="58:64" ht="15.6" x14ac:dyDescent="0.3">
      <c r="BF66" s="9">
        <v>17110010</v>
      </c>
      <c r="BG66" s="9">
        <v>0</v>
      </c>
      <c r="BH66" s="9">
        <v>0</v>
      </c>
      <c r="BI66" s="9">
        <v>0</v>
      </c>
      <c r="BJ66" s="9">
        <v>0</v>
      </c>
      <c r="BK66" s="9">
        <v>0</v>
      </c>
      <c r="BL66" s="9">
        <v>0</v>
      </c>
    </row>
    <row r="67" spans="58:64" ht="15.6" x14ac:dyDescent="0.3">
      <c r="BF67" s="9">
        <v>17110011</v>
      </c>
      <c r="BG67" s="9">
        <v>0</v>
      </c>
      <c r="BH67" s="9">
        <v>0</v>
      </c>
      <c r="BI67" s="9">
        <v>0</v>
      </c>
      <c r="BJ67" s="9">
        <v>0</v>
      </c>
      <c r="BK67" s="9">
        <v>0</v>
      </c>
      <c r="BL67" s="9">
        <v>0</v>
      </c>
    </row>
    <row r="68" spans="58:64" ht="15.6" x14ac:dyDescent="0.3">
      <c r="BF68" s="9">
        <v>17110012</v>
      </c>
      <c r="BG68" s="9">
        <v>0</v>
      </c>
      <c r="BH68" s="9">
        <v>0</v>
      </c>
      <c r="BI68" s="9">
        <v>0</v>
      </c>
      <c r="BJ68" s="9">
        <v>0</v>
      </c>
      <c r="BK68" s="9">
        <v>0</v>
      </c>
      <c r="BL68" s="9">
        <v>0</v>
      </c>
    </row>
    <row r="69" spans="58:64" ht="15.6" x14ac:dyDescent="0.3">
      <c r="BF69" s="9">
        <v>17110013</v>
      </c>
      <c r="BG69" s="9">
        <v>0</v>
      </c>
      <c r="BH69" s="9">
        <v>0</v>
      </c>
      <c r="BI69" s="9">
        <v>0</v>
      </c>
      <c r="BJ69" s="9">
        <v>0</v>
      </c>
      <c r="BK69" s="9">
        <v>0</v>
      </c>
      <c r="BL69" s="9">
        <v>0</v>
      </c>
    </row>
    <row r="70" spans="58:64" ht="15.6" x14ac:dyDescent="0.3">
      <c r="BF70" s="9">
        <v>17110014</v>
      </c>
      <c r="BG70" s="9">
        <v>0</v>
      </c>
      <c r="BH70" s="9">
        <v>0</v>
      </c>
      <c r="BI70" s="9">
        <v>0</v>
      </c>
      <c r="BJ70" s="9">
        <v>0</v>
      </c>
      <c r="BK70" s="9">
        <v>0</v>
      </c>
      <c r="BL70" s="9">
        <v>0</v>
      </c>
    </row>
    <row r="71" spans="58:64" ht="15.6" x14ac:dyDescent="0.3">
      <c r="BF71" s="9">
        <v>17110015</v>
      </c>
      <c r="BG71" s="9">
        <v>0</v>
      </c>
      <c r="BH71" s="9">
        <v>0</v>
      </c>
      <c r="BI71" s="9">
        <v>0</v>
      </c>
      <c r="BJ71" s="9">
        <v>0</v>
      </c>
      <c r="BK71" s="9">
        <v>0</v>
      </c>
      <c r="BL71" s="9">
        <v>0</v>
      </c>
    </row>
    <row r="72" spans="58:64" ht="15.6" x14ac:dyDescent="0.3">
      <c r="BF72" s="9">
        <v>17110016</v>
      </c>
      <c r="BG72" s="9">
        <v>0</v>
      </c>
      <c r="BH72" s="9">
        <v>0</v>
      </c>
      <c r="BI72" s="9">
        <v>0</v>
      </c>
      <c r="BJ72" s="9">
        <v>0</v>
      </c>
      <c r="BK72" s="9">
        <v>0</v>
      </c>
      <c r="BL72" s="9">
        <v>0</v>
      </c>
    </row>
    <row r="73" spans="58:64" ht="15.6" x14ac:dyDescent="0.3">
      <c r="BF73" s="9">
        <v>17110017</v>
      </c>
      <c r="BG73" s="9">
        <v>0</v>
      </c>
      <c r="BH73" s="9">
        <v>0</v>
      </c>
      <c r="BI73" s="9">
        <v>0</v>
      </c>
      <c r="BJ73" s="9">
        <v>0</v>
      </c>
      <c r="BK73" s="9">
        <v>0</v>
      </c>
      <c r="BL73" s="9">
        <v>0</v>
      </c>
    </row>
    <row r="74" spans="58:64" ht="15.6" x14ac:dyDescent="0.3">
      <c r="BF74" s="9">
        <v>17110018</v>
      </c>
      <c r="BG74" s="9">
        <v>0</v>
      </c>
      <c r="BH74" s="9">
        <v>0</v>
      </c>
      <c r="BI74" s="9">
        <v>0</v>
      </c>
      <c r="BJ74" s="9">
        <v>0</v>
      </c>
      <c r="BK74" s="9">
        <v>0</v>
      </c>
      <c r="BL74" s="9">
        <v>0</v>
      </c>
    </row>
    <row r="75" spans="58:64" ht="15.6" x14ac:dyDescent="0.3">
      <c r="BF75" s="39">
        <v>17110019</v>
      </c>
      <c r="BG75" s="9">
        <f t="shared" ref="BG75:BL75" si="25">SUM(AY47:AY49)</f>
        <v>850.40424480000001</v>
      </c>
      <c r="BH75" s="9">
        <f t="shared" si="25"/>
        <v>504.19223999999997</v>
      </c>
      <c r="BI75" s="9">
        <f t="shared" si="25"/>
        <v>951.24269279999999</v>
      </c>
      <c r="BJ75" s="9">
        <f t="shared" si="25"/>
        <v>665.53375679999999</v>
      </c>
      <c r="BK75" s="9">
        <f t="shared" si="25"/>
        <v>436.96660799999995</v>
      </c>
      <c r="BL75" s="9">
        <f t="shared" si="25"/>
        <v>1008.3844799999999</v>
      </c>
    </row>
    <row r="76" spans="58:64" ht="15.6" x14ac:dyDescent="0.3">
      <c r="BF76" s="9">
        <v>17110020</v>
      </c>
      <c r="BG76" s="9">
        <v>0</v>
      </c>
      <c r="BH76" s="9">
        <v>0</v>
      </c>
      <c r="BI76" s="9">
        <v>0</v>
      </c>
      <c r="BJ76" s="9">
        <v>0</v>
      </c>
      <c r="BK76" s="9">
        <v>0</v>
      </c>
      <c r="BL76" s="9">
        <v>0</v>
      </c>
    </row>
    <row r="77" spans="58:64" ht="15.6" x14ac:dyDescent="0.3">
      <c r="BF77" s="9">
        <v>17110021</v>
      </c>
      <c r="BG77" s="9">
        <v>0</v>
      </c>
      <c r="BH77" s="9">
        <v>0</v>
      </c>
      <c r="BI77" s="9">
        <v>0</v>
      </c>
      <c r="BJ77" s="9">
        <v>0</v>
      </c>
      <c r="BK77" s="9">
        <v>0</v>
      </c>
      <c r="BL77" s="9">
        <v>0</v>
      </c>
    </row>
  </sheetData>
  <sortState ref="A6:XFD338">
    <sortCondition ref="O6:O338"/>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1"/>
  <sheetViews>
    <sheetView workbookViewId="0">
      <selection activeCell="D37" sqref="D37"/>
    </sheetView>
  </sheetViews>
  <sheetFormatPr defaultRowHeight="14.4" x14ac:dyDescent="0.3"/>
  <sheetData>
    <row r="1" spans="1:4" ht="18.600000000000001" thickBot="1" x14ac:dyDescent="0.4">
      <c r="A1" s="234" t="s">
        <v>3</v>
      </c>
      <c r="B1" s="235"/>
      <c r="C1" s="235"/>
      <c r="D1" s="236"/>
    </row>
  </sheetData>
  <mergeCells count="1">
    <mergeCell ref="A1:D1"/>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M101"/>
  <sheetViews>
    <sheetView workbookViewId="0">
      <selection activeCell="M73" sqref="M73"/>
    </sheetView>
  </sheetViews>
  <sheetFormatPr defaultRowHeight="14.4" x14ac:dyDescent="0.3"/>
  <cols>
    <col min="1" max="1" width="56.109375" customWidth="1"/>
    <col min="2" max="2" width="11.77734375" customWidth="1"/>
    <col min="3" max="3" width="16.44140625" customWidth="1"/>
    <col min="4" max="4" width="14.21875" customWidth="1"/>
    <col min="5" max="5" width="12.6640625" customWidth="1"/>
    <col min="6" max="6" width="15.109375" customWidth="1"/>
    <col min="7" max="7" width="18.44140625" customWidth="1"/>
    <col min="8" max="9" width="19.6640625" customWidth="1"/>
    <col min="10" max="10" width="19.44140625" customWidth="1"/>
    <col min="11" max="11" width="2.109375" style="93" customWidth="1"/>
    <col min="12" max="12" width="14.44140625" customWidth="1"/>
    <col min="13" max="13" width="17.21875" customWidth="1"/>
  </cols>
  <sheetData>
    <row r="1" spans="1:13" ht="44.4" thickTop="1" thickBot="1" x14ac:dyDescent="0.35">
      <c r="A1" s="96" t="s">
        <v>381</v>
      </c>
      <c r="B1" s="96" t="s">
        <v>382</v>
      </c>
      <c r="C1" s="97" t="s">
        <v>383</v>
      </c>
      <c r="D1" s="97" t="s">
        <v>384</v>
      </c>
      <c r="E1" s="96" t="s">
        <v>385</v>
      </c>
      <c r="F1" s="97" t="s">
        <v>386</v>
      </c>
      <c r="G1" s="97" t="s">
        <v>387</v>
      </c>
      <c r="H1" s="97" t="s">
        <v>388</v>
      </c>
      <c r="I1" s="97" t="s">
        <v>389</v>
      </c>
      <c r="J1" s="97" t="s">
        <v>390</v>
      </c>
      <c r="K1" s="94"/>
      <c r="L1" s="98" t="s">
        <v>382</v>
      </c>
      <c r="M1" s="99" t="s">
        <v>380</v>
      </c>
    </row>
    <row r="2" spans="1:13" ht="15" thickTop="1" x14ac:dyDescent="0.3">
      <c r="A2" s="106" t="s">
        <v>391</v>
      </c>
      <c r="B2" s="107">
        <v>17010303</v>
      </c>
      <c r="C2" s="107">
        <v>0.36693620436000002</v>
      </c>
      <c r="D2" s="107">
        <v>27798492.8506</v>
      </c>
      <c r="E2" s="107">
        <f>C2/D2</f>
        <v>1.3199859659013135E-8</v>
      </c>
      <c r="F2" s="107">
        <f>Input!I3</f>
        <v>223</v>
      </c>
      <c r="G2" s="107">
        <f>Input!J3</f>
        <v>810</v>
      </c>
      <c r="H2" s="107">
        <f>Input!K3</f>
        <v>44</v>
      </c>
      <c r="I2" s="107">
        <f>SUM(F2:H2)</f>
        <v>1077</v>
      </c>
      <c r="J2" s="108">
        <f>I2*E2</f>
        <v>1.4216248852757146E-5</v>
      </c>
      <c r="L2" s="100">
        <v>17010214</v>
      </c>
      <c r="M2" s="101">
        <v>0.12896684131436786</v>
      </c>
    </row>
    <row r="3" spans="1:13" x14ac:dyDescent="0.3">
      <c r="A3" s="109" t="s">
        <v>391</v>
      </c>
      <c r="B3" s="95">
        <v>17010305</v>
      </c>
      <c r="C3" s="95">
        <v>72675.6837084</v>
      </c>
      <c r="D3" s="95">
        <v>27798492.8506</v>
      </c>
      <c r="E3" s="95">
        <f t="shared" ref="E3:E66" si="0">C3/D3</f>
        <v>2.6143749626638974E-3</v>
      </c>
      <c r="F3" s="95">
        <f>F2</f>
        <v>223</v>
      </c>
      <c r="G3" s="95">
        <f t="shared" ref="G3:H3" si="1">G2</f>
        <v>810</v>
      </c>
      <c r="H3" s="95">
        <f t="shared" si="1"/>
        <v>44</v>
      </c>
      <c r="I3" s="95">
        <f t="shared" ref="I3:I66" si="2">SUM(F3:H3)</f>
        <v>1077</v>
      </c>
      <c r="J3" s="110">
        <f t="shared" ref="J3:J66" si="3">I3*E3</f>
        <v>2.8156818347890176</v>
      </c>
      <c r="L3" s="102">
        <v>17010215</v>
      </c>
      <c r="M3" s="103">
        <v>0.72745854287903011</v>
      </c>
    </row>
    <row r="4" spans="1:13" x14ac:dyDescent="0.3">
      <c r="A4" s="109" t="s">
        <v>391</v>
      </c>
      <c r="B4" s="95">
        <v>17010306</v>
      </c>
      <c r="C4" s="95">
        <v>221394.16789400001</v>
      </c>
      <c r="D4" s="95">
        <v>27798492.8506</v>
      </c>
      <c r="E4" s="95">
        <f t="shared" si="0"/>
        <v>7.9642507629409647E-3</v>
      </c>
      <c r="F4" s="95">
        <f t="shared" ref="F4:F30" si="4">F3</f>
        <v>223</v>
      </c>
      <c r="G4" s="95">
        <f t="shared" ref="G4:G30" si="5">G3</f>
        <v>810</v>
      </c>
      <c r="H4" s="95">
        <f t="shared" ref="H4:H30" si="6">H3</f>
        <v>44</v>
      </c>
      <c r="I4" s="95">
        <f t="shared" si="2"/>
        <v>1077</v>
      </c>
      <c r="J4" s="110">
        <f t="shared" si="3"/>
        <v>8.577498071687419</v>
      </c>
      <c r="L4" s="102">
        <v>17010216</v>
      </c>
      <c r="M4" s="103">
        <v>6.3806869065902623</v>
      </c>
    </row>
    <row r="5" spans="1:13" x14ac:dyDescent="0.3">
      <c r="A5" s="109" t="s">
        <v>391</v>
      </c>
      <c r="B5" s="95">
        <v>17010307</v>
      </c>
      <c r="C5" s="95">
        <v>358617.06389200001</v>
      </c>
      <c r="D5" s="95">
        <v>27798492.8506</v>
      </c>
      <c r="E5" s="95">
        <f t="shared" si="0"/>
        <v>1.290059377748818E-2</v>
      </c>
      <c r="F5" s="95">
        <f t="shared" si="4"/>
        <v>223</v>
      </c>
      <c r="G5" s="95">
        <f t="shared" si="5"/>
        <v>810</v>
      </c>
      <c r="H5" s="95">
        <f t="shared" si="6"/>
        <v>44</v>
      </c>
      <c r="I5" s="95">
        <f t="shared" si="2"/>
        <v>1077</v>
      </c>
      <c r="J5" s="110">
        <f t="shared" si="3"/>
        <v>13.89393949835477</v>
      </c>
      <c r="L5" s="102">
        <v>17010303</v>
      </c>
      <c r="M5" s="103">
        <v>1.4216248852757146E-5</v>
      </c>
    </row>
    <row r="6" spans="1:13" x14ac:dyDescent="0.3">
      <c r="A6" s="109" t="s">
        <v>391</v>
      </c>
      <c r="B6" s="95">
        <v>17010308</v>
      </c>
      <c r="C6" s="95">
        <v>94059.376794199998</v>
      </c>
      <c r="D6" s="95">
        <v>27798492.8506</v>
      </c>
      <c r="E6" s="95">
        <f t="shared" si="0"/>
        <v>3.3836142592230437E-3</v>
      </c>
      <c r="F6" s="95">
        <f t="shared" si="4"/>
        <v>223</v>
      </c>
      <c r="G6" s="95">
        <f t="shared" si="5"/>
        <v>810</v>
      </c>
      <c r="H6" s="95">
        <f t="shared" si="6"/>
        <v>44</v>
      </c>
      <c r="I6" s="95">
        <f t="shared" si="2"/>
        <v>1077</v>
      </c>
      <c r="J6" s="110">
        <f t="shared" si="3"/>
        <v>3.6441525571832183</v>
      </c>
      <c r="L6" s="102">
        <v>17010305</v>
      </c>
      <c r="M6" s="103">
        <v>2.8156818347890176</v>
      </c>
    </row>
    <row r="7" spans="1:13" x14ac:dyDescent="0.3">
      <c r="A7" s="109" t="s">
        <v>391</v>
      </c>
      <c r="B7" s="95">
        <v>17020001</v>
      </c>
      <c r="C7" s="95">
        <v>191324.48902499999</v>
      </c>
      <c r="D7" s="95">
        <v>27798492.8506</v>
      </c>
      <c r="E7" s="95">
        <f t="shared" si="0"/>
        <v>6.8825489947693498E-3</v>
      </c>
      <c r="F7" s="95">
        <f t="shared" si="4"/>
        <v>223</v>
      </c>
      <c r="G7" s="95">
        <f t="shared" si="5"/>
        <v>810</v>
      </c>
      <c r="H7" s="95">
        <f t="shared" si="6"/>
        <v>44</v>
      </c>
      <c r="I7" s="95">
        <f t="shared" si="2"/>
        <v>1077</v>
      </c>
      <c r="J7" s="110">
        <f t="shared" si="3"/>
        <v>7.4125052673665897</v>
      </c>
      <c r="L7" s="102">
        <v>17010306</v>
      </c>
      <c r="M7" s="103">
        <v>8.7206713361091026</v>
      </c>
    </row>
    <row r="8" spans="1:13" x14ac:dyDescent="0.3">
      <c r="A8" s="109" t="s">
        <v>391</v>
      </c>
      <c r="B8" s="95">
        <v>17020003</v>
      </c>
      <c r="C8" s="95">
        <v>16058.532039600001</v>
      </c>
      <c r="D8" s="95">
        <v>27798492.8506</v>
      </c>
      <c r="E8" s="95">
        <f t="shared" si="0"/>
        <v>5.7767635554577897E-4</v>
      </c>
      <c r="F8" s="95">
        <f t="shared" si="4"/>
        <v>223</v>
      </c>
      <c r="G8" s="95">
        <f t="shared" si="5"/>
        <v>810</v>
      </c>
      <c r="H8" s="95">
        <f t="shared" si="6"/>
        <v>44</v>
      </c>
      <c r="I8" s="95">
        <f t="shared" si="2"/>
        <v>1077</v>
      </c>
      <c r="J8" s="110">
        <f t="shared" si="3"/>
        <v>0.62215743492280395</v>
      </c>
      <c r="L8" s="102">
        <v>17010307</v>
      </c>
      <c r="M8" s="103">
        <v>15.110877649804829</v>
      </c>
    </row>
    <row r="9" spans="1:13" x14ac:dyDescent="0.3">
      <c r="A9" s="109" t="s">
        <v>391</v>
      </c>
      <c r="B9" s="95">
        <v>17020005</v>
      </c>
      <c r="C9" s="95">
        <v>417434.72856199997</v>
      </c>
      <c r="D9" s="95">
        <v>27798492.8506</v>
      </c>
      <c r="E9" s="95">
        <f t="shared" si="0"/>
        <v>1.5016451820084559E-2</v>
      </c>
      <c r="F9" s="95">
        <f t="shared" si="4"/>
        <v>223</v>
      </c>
      <c r="G9" s="95">
        <f t="shared" si="5"/>
        <v>810</v>
      </c>
      <c r="H9" s="95">
        <f t="shared" si="6"/>
        <v>44</v>
      </c>
      <c r="I9" s="95">
        <f t="shared" si="2"/>
        <v>1077</v>
      </c>
      <c r="J9" s="110">
        <f t="shared" si="3"/>
        <v>16.172718610231069</v>
      </c>
      <c r="L9" s="102">
        <v>17010308</v>
      </c>
      <c r="M9" s="103">
        <v>7.2905505698213862</v>
      </c>
    </row>
    <row r="10" spans="1:13" x14ac:dyDescent="0.3">
      <c r="A10" s="109" t="s">
        <v>391</v>
      </c>
      <c r="B10" s="95">
        <v>17020006</v>
      </c>
      <c r="C10" s="95">
        <v>21642.4433293</v>
      </c>
      <c r="D10" s="95">
        <v>27798492.8506</v>
      </c>
      <c r="E10" s="95">
        <f t="shared" si="0"/>
        <v>7.7854736390260346E-4</v>
      </c>
      <c r="F10" s="95">
        <f t="shared" si="4"/>
        <v>223</v>
      </c>
      <c r="G10" s="95">
        <f t="shared" si="5"/>
        <v>810</v>
      </c>
      <c r="H10" s="95">
        <f t="shared" si="6"/>
        <v>44</v>
      </c>
      <c r="I10" s="95">
        <f t="shared" si="2"/>
        <v>1077</v>
      </c>
      <c r="J10" s="110">
        <f t="shared" si="3"/>
        <v>0.83849551092310393</v>
      </c>
      <c r="L10" s="102">
        <v>17020001</v>
      </c>
      <c r="M10" s="103">
        <v>11.826206496369668</v>
      </c>
    </row>
    <row r="11" spans="1:13" x14ac:dyDescent="0.3">
      <c r="A11" s="109" t="s">
        <v>391</v>
      </c>
      <c r="B11" s="95">
        <v>17020010</v>
      </c>
      <c r="C11" s="95">
        <v>496229.09476000001</v>
      </c>
      <c r="D11" s="95">
        <v>27798492.8506</v>
      </c>
      <c r="E11" s="95">
        <f t="shared" si="0"/>
        <v>1.7850935208139872E-2</v>
      </c>
      <c r="F11" s="95">
        <f t="shared" si="4"/>
        <v>223</v>
      </c>
      <c r="G11" s="95">
        <f t="shared" si="5"/>
        <v>810</v>
      </c>
      <c r="H11" s="95">
        <f t="shared" si="6"/>
        <v>44</v>
      </c>
      <c r="I11" s="95">
        <f t="shared" si="2"/>
        <v>1077</v>
      </c>
      <c r="J11" s="110">
        <f t="shared" si="3"/>
        <v>19.225457219166643</v>
      </c>
      <c r="L11" s="102">
        <v>17020002</v>
      </c>
      <c r="M11" s="103">
        <v>1.1323977720126515</v>
      </c>
    </row>
    <row r="12" spans="1:13" x14ac:dyDescent="0.3">
      <c r="A12" s="109" t="s">
        <v>391</v>
      </c>
      <c r="B12" s="95">
        <v>17020012</v>
      </c>
      <c r="C12" s="95">
        <v>595534.48000500002</v>
      </c>
      <c r="D12" s="95">
        <v>27798492.8506</v>
      </c>
      <c r="E12" s="95">
        <f t="shared" si="0"/>
        <v>2.1423265038347072E-2</v>
      </c>
      <c r="F12" s="95">
        <f t="shared" si="4"/>
        <v>223</v>
      </c>
      <c r="G12" s="95">
        <f t="shared" si="5"/>
        <v>810</v>
      </c>
      <c r="H12" s="95">
        <f t="shared" si="6"/>
        <v>44</v>
      </c>
      <c r="I12" s="95">
        <f t="shared" si="2"/>
        <v>1077</v>
      </c>
      <c r="J12" s="110">
        <f t="shared" si="3"/>
        <v>23.072856446299799</v>
      </c>
      <c r="L12" s="102">
        <v>17020003</v>
      </c>
      <c r="M12" s="103">
        <v>8.2038993766579047</v>
      </c>
    </row>
    <row r="13" spans="1:13" x14ac:dyDescent="0.3">
      <c r="A13" s="109" t="s">
        <v>391</v>
      </c>
      <c r="B13" s="95">
        <v>17020013</v>
      </c>
      <c r="C13" s="95">
        <v>1180124.6270300001</v>
      </c>
      <c r="D13" s="95">
        <v>27798492.8506</v>
      </c>
      <c r="E13" s="95">
        <f t="shared" si="0"/>
        <v>4.2452827690064081E-2</v>
      </c>
      <c r="F13" s="95">
        <f t="shared" si="4"/>
        <v>223</v>
      </c>
      <c r="G13" s="95">
        <f t="shared" si="5"/>
        <v>810</v>
      </c>
      <c r="H13" s="95">
        <f t="shared" si="6"/>
        <v>44</v>
      </c>
      <c r="I13" s="95">
        <f t="shared" si="2"/>
        <v>1077</v>
      </c>
      <c r="J13" s="110">
        <f t="shared" si="3"/>
        <v>45.721695422199012</v>
      </c>
      <c r="L13" s="102">
        <v>17020004</v>
      </c>
      <c r="M13" s="103">
        <v>1.8889891118578088</v>
      </c>
    </row>
    <row r="14" spans="1:13" x14ac:dyDescent="0.3">
      <c r="A14" s="109" t="s">
        <v>391</v>
      </c>
      <c r="B14" s="95">
        <v>17020014</v>
      </c>
      <c r="C14" s="95">
        <v>394272.03345300001</v>
      </c>
      <c r="D14" s="95">
        <v>27798492.8506</v>
      </c>
      <c r="E14" s="95">
        <f t="shared" si="0"/>
        <v>1.4183216175494567E-2</v>
      </c>
      <c r="F14" s="95">
        <f t="shared" si="4"/>
        <v>223</v>
      </c>
      <c r="G14" s="95">
        <f t="shared" si="5"/>
        <v>810</v>
      </c>
      <c r="H14" s="95">
        <f t="shared" si="6"/>
        <v>44</v>
      </c>
      <c r="I14" s="95">
        <f t="shared" si="2"/>
        <v>1077</v>
      </c>
      <c r="J14" s="110">
        <f t="shared" si="3"/>
        <v>15.275323821007648</v>
      </c>
      <c r="L14" s="102">
        <v>17020005</v>
      </c>
      <c r="M14" s="103">
        <v>18.217473964293955</v>
      </c>
    </row>
    <row r="15" spans="1:13" x14ac:dyDescent="0.3">
      <c r="A15" s="109" t="s">
        <v>391</v>
      </c>
      <c r="B15" s="95">
        <v>17020015</v>
      </c>
      <c r="C15" s="95">
        <v>1587704.889</v>
      </c>
      <c r="D15" s="95">
        <v>27798492.8506</v>
      </c>
      <c r="E15" s="95">
        <f t="shared" si="0"/>
        <v>5.7114783075936836E-2</v>
      </c>
      <c r="F15" s="95">
        <f t="shared" si="4"/>
        <v>223</v>
      </c>
      <c r="G15" s="95">
        <f t="shared" si="5"/>
        <v>810</v>
      </c>
      <c r="H15" s="95">
        <f t="shared" si="6"/>
        <v>44</v>
      </c>
      <c r="I15" s="95">
        <f t="shared" si="2"/>
        <v>1077</v>
      </c>
      <c r="J15" s="110">
        <f t="shared" si="3"/>
        <v>61.512621372783968</v>
      </c>
      <c r="L15" s="102">
        <v>17020006</v>
      </c>
      <c r="M15" s="103">
        <v>6.8306108582829488</v>
      </c>
    </row>
    <row r="16" spans="1:13" x14ac:dyDescent="0.3">
      <c r="A16" s="109" t="s">
        <v>391</v>
      </c>
      <c r="B16" s="95">
        <v>17020016</v>
      </c>
      <c r="C16" s="95">
        <v>1338242.9292599999</v>
      </c>
      <c r="D16" s="95">
        <v>27798492.8506</v>
      </c>
      <c r="E16" s="95">
        <f t="shared" si="0"/>
        <v>4.8140844773572514E-2</v>
      </c>
      <c r="F16" s="95">
        <f t="shared" si="4"/>
        <v>223</v>
      </c>
      <c r="G16" s="95">
        <f t="shared" si="5"/>
        <v>810</v>
      </c>
      <c r="H16" s="95">
        <f t="shared" si="6"/>
        <v>44</v>
      </c>
      <c r="I16" s="95">
        <f t="shared" si="2"/>
        <v>1077</v>
      </c>
      <c r="J16" s="110">
        <f t="shared" si="3"/>
        <v>51.8476898211376</v>
      </c>
      <c r="L16" s="102">
        <v>17020007</v>
      </c>
      <c r="M16" s="103">
        <v>0.57866961891615631</v>
      </c>
    </row>
    <row r="17" spans="1:13" x14ac:dyDescent="0.3">
      <c r="A17" s="109" t="s">
        <v>391</v>
      </c>
      <c r="B17" s="95">
        <v>17030001</v>
      </c>
      <c r="C17" s="95">
        <v>782806.56916299998</v>
      </c>
      <c r="D17" s="95">
        <v>27798492.8506</v>
      </c>
      <c r="E17" s="95">
        <f t="shared" si="0"/>
        <v>2.81600363505356E-2</v>
      </c>
      <c r="F17" s="95">
        <f t="shared" si="4"/>
        <v>223</v>
      </c>
      <c r="G17" s="95">
        <f t="shared" si="5"/>
        <v>810</v>
      </c>
      <c r="H17" s="95">
        <f t="shared" si="6"/>
        <v>44</v>
      </c>
      <c r="I17" s="95">
        <f t="shared" si="2"/>
        <v>1077</v>
      </c>
      <c r="J17" s="110">
        <f t="shared" si="3"/>
        <v>30.32835914952684</v>
      </c>
      <c r="L17" s="102">
        <v>17020008</v>
      </c>
      <c r="M17" s="103">
        <v>1.1840033479996239</v>
      </c>
    </row>
    <row r="18" spans="1:13" x14ac:dyDescent="0.3">
      <c r="A18" s="109" t="s">
        <v>391</v>
      </c>
      <c r="B18" s="95">
        <v>17030002</v>
      </c>
      <c r="C18" s="95">
        <v>183548.86196400001</v>
      </c>
      <c r="D18" s="95">
        <v>27798492.8506</v>
      </c>
      <c r="E18" s="95">
        <f t="shared" si="0"/>
        <v>6.6028350152097653E-3</v>
      </c>
      <c r="F18" s="95">
        <f t="shared" si="4"/>
        <v>223</v>
      </c>
      <c r="G18" s="95">
        <f t="shared" si="5"/>
        <v>810</v>
      </c>
      <c r="H18" s="95">
        <f t="shared" si="6"/>
        <v>44</v>
      </c>
      <c r="I18" s="95">
        <f t="shared" si="2"/>
        <v>1077</v>
      </c>
      <c r="J18" s="110">
        <f t="shared" si="3"/>
        <v>7.1112533113809171</v>
      </c>
      <c r="L18" s="102">
        <v>17020009</v>
      </c>
      <c r="M18" s="103">
        <v>0.33439118502522963</v>
      </c>
    </row>
    <row r="19" spans="1:13" x14ac:dyDescent="0.3">
      <c r="A19" s="109" t="s">
        <v>391</v>
      </c>
      <c r="B19" s="95">
        <v>17030003</v>
      </c>
      <c r="C19" s="95">
        <v>1856363.7092200001</v>
      </c>
      <c r="D19" s="95">
        <v>27798492.8506</v>
      </c>
      <c r="E19" s="95">
        <f t="shared" si="0"/>
        <v>6.6779293366616185E-2</v>
      </c>
      <c r="F19" s="95">
        <f t="shared" si="4"/>
        <v>223</v>
      </c>
      <c r="G19" s="95">
        <f t="shared" si="5"/>
        <v>810</v>
      </c>
      <c r="H19" s="95">
        <f t="shared" si="6"/>
        <v>44</v>
      </c>
      <c r="I19" s="95">
        <f t="shared" si="2"/>
        <v>1077</v>
      </c>
      <c r="J19" s="110">
        <f t="shared" si="3"/>
        <v>71.921298955845629</v>
      </c>
      <c r="L19" s="102">
        <v>17020010</v>
      </c>
      <c r="M19" s="103">
        <v>19.897998284506357</v>
      </c>
    </row>
    <row r="20" spans="1:13" x14ac:dyDescent="0.3">
      <c r="A20" s="109" t="s">
        <v>391</v>
      </c>
      <c r="B20" s="95">
        <v>17060103</v>
      </c>
      <c r="C20" s="95">
        <v>276697.11958</v>
      </c>
      <c r="D20" s="95">
        <v>27798492.8506</v>
      </c>
      <c r="E20" s="95">
        <f t="shared" si="0"/>
        <v>9.9536734263644729E-3</v>
      </c>
      <c r="F20" s="95">
        <f t="shared" si="4"/>
        <v>223</v>
      </c>
      <c r="G20" s="95">
        <f t="shared" si="5"/>
        <v>810</v>
      </c>
      <c r="H20" s="95">
        <f t="shared" si="6"/>
        <v>44</v>
      </c>
      <c r="I20" s="95">
        <f t="shared" si="2"/>
        <v>1077</v>
      </c>
      <c r="J20" s="110">
        <f t="shared" si="3"/>
        <v>10.720106280194537</v>
      </c>
      <c r="L20" s="102">
        <v>17020011</v>
      </c>
      <c r="M20" s="103">
        <v>1.5888150443317832</v>
      </c>
    </row>
    <row r="21" spans="1:13" x14ac:dyDescent="0.3">
      <c r="A21" s="109" t="s">
        <v>391</v>
      </c>
      <c r="B21" s="95">
        <v>17060106</v>
      </c>
      <c r="C21" s="95">
        <v>216911.06825499999</v>
      </c>
      <c r="D21" s="95">
        <v>27798492.8506</v>
      </c>
      <c r="E21" s="95">
        <f t="shared" si="0"/>
        <v>7.8029794428340097E-3</v>
      </c>
      <c r="F21" s="95">
        <f t="shared" si="4"/>
        <v>223</v>
      </c>
      <c r="G21" s="95">
        <f t="shared" si="5"/>
        <v>810</v>
      </c>
      <c r="H21" s="95">
        <f t="shared" si="6"/>
        <v>44</v>
      </c>
      <c r="I21" s="95">
        <f t="shared" si="2"/>
        <v>1077</v>
      </c>
      <c r="J21" s="110">
        <f t="shared" si="3"/>
        <v>8.4038088599322283</v>
      </c>
      <c r="L21" s="102">
        <v>17020012</v>
      </c>
      <c r="M21" s="103">
        <v>23.072856446299799</v>
      </c>
    </row>
    <row r="22" spans="1:13" x14ac:dyDescent="0.3">
      <c r="A22" s="109" t="s">
        <v>391</v>
      </c>
      <c r="B22" s="95">
        <v>17060107</v>
      </c>
      <c r="C22" s="95">
        <v>933611.45629</v>
      </c>
      <c r="D22" s="95">
        <v>27798492.8506</v>
      </c>
      <c r="E22" s="95">
        <f t="shared" si="0"/>
        <v>3.3584966685337725E-2</v>
      </c>
      <c r="F22" s="95">
        <f t="shared" si="4"/>
        <v>223</v>
      </c>
      <c r="G22" s="95">
        <f t="shared" si="5"/>
        <v>810</v>
      </c>
      <c r="H22" s="95">
        <f t="shared" si="6"/>
        <v>44</v>
      </c>
      <c r="I22" s="95">
        <f t="shared" si="2"/>
        <v>1077</v>
      </c>
      <c r="J22" s="110">
        <f t="shared" si="3"/>
        <v>36.171009120108728</v>
      </c>
      <c r="L22" s="102">
        <v>17020013</v>
      </c>
      <c r="M22" s="103">
        <v>45.721695422199012</v>
      </c>
    </row>
    <row r="23" spans="1:13" x14ac:dyDescent="0.3">
      <c r="A23" s="109" t="s">
        <v>391</v>
      </c>
      <c r="B23" s="95">
        <v>17060108</v>
      </c>
      <c r="C23" s="95">
        <v>1117554.0091800001</v>
      </c>
      <c r="D23" s="95">
        <v>27798492.8506</v>
      </c>
      <c r="E23" s="95">
        <f t="shared" si="0"/>
        <v>4.0201964012443893E-2</v>
      </c>
      <c r="F23" s="95">
        <f t="shared" si="4"/>
        <v>223</v>
      </c>
      <c r="G23" s="95">
        <f t="shared" si="5"/>
        <v>810</v>
      </c>
      <c r="H23" s="95">
        <f t="shared" si="6"/>
        <v>44</v>
      </c>
      <c r="I23" s="95">
        <f t="shared" si="2"/>
        <v>1077</v>
      </c>
      <c r="J23" s="110">
        <f t="shared" si="3"/>
        <v>43.297515241402074</v>
      </c>
      <c r="L23" s="102">
        <v>17020014</v>
      </c>
      <c r="M23" s="103">
        <v>15.275323821007648</v>
      </c>
    </row>
    <row r="24" spans="1:13" x14ac:dyDescent="0.3">
      <c r="A24" s="109" t="s">
        <v>391</v>
      </c>
      <c r="B24" s="95">
        <v>17060109</v>
      </c>
      <c r="C24" s="95">
        <v>546701.891191</v>
      </c>
      <c r="D24" s="95">
        <v>27798492.8506</v>
      </c>
      <c r="E24" s="95">
        <f t="shared" si="0"/>
        <v>1.9666601859647224E-2</v>
      </c>
      <c r="F24" s="95">
        <f t="shared" si="4"/>
        <v>223</v>
      </c>
      <c r="G24" s="95">
        <f t="shared" si="5"/>
        <v>810</v>
      </c>
      <c r="H24" s="95">
        <f t="shared" si="6"/>
        <v>44</v>
      </c>
      <c r="I24" s="95">
        <f t="shared" si="2"/>
        <v>1077</v>
      </c>
      <c r="J24" s="110">
        <f t="shared" si="3"/>
        <v>21.180930202840059</v>
      </c>
      <c r="L24" s="102">
        <v>17020015</v>
      </c>
      <c r="M24" s="103">
        <v>61.512621372783968</v>
      </c>
    </row>
    <row r="25" spans="1:13" x14ac:dyDescent="0.3">
      <c r="A25" s="109" t="s">
        <v>391</v>
      </c>
      <c r="B25" s="95">
        <v>17060110</v>
      </c>
      <c r="C25" s="95">
        <v>463799.01713699999</v>
      </c>
      <c r="D25" s="95">
        <v>27798492.8506</v>
      </c>
      <c r="E25" s="95">
        <f t="shared" si="0"/>
        <v>1.6684322406600879E-2</v>
      </c>
      <c r="F25" s="95">
        <f t="shared" si="4"/>
        <v>223</v>
      </c>
      <c r="G25" s="95">
        <f t="shared" si="5"/>
        <v>810</v>
      </c>
      <c r="H25" s="95">
        <f t="shared" si="6"/>
        <v>44</v>
      </c>
      <c r="I25" s="95">
        <f t="shared" si="2"/>
        <v>1077</v>
      </c>
      <c r="J25" s="110">
        <f t="shared" si="3"/>
        <v>17.969015231909147</v>
      </c>
      <c r="L25" s="102">
        <v>17020016</v>
      </c>
      <c r="M25" s="103">
        <v>51.8476898211376</v>
      </c>
    </row>
    <row r="26" spans="1:13" x14ac:dyDescent="0.3">
      <c r="A26" s="109" t="s">
        <v>391</v>
      </c>
      <c r="B26" s="95">
        <v>17060306</v>
      </c>
      <c r="C26" s="95">
        <v>3186.1611177099999</v>
      </c>
      <c r="D26" s="95">
        <v>27798492.8506</v>
      </c>
      <c r="E26" s="95">
        <f t="shared" si="0"/>
        <v>1.1461632595816179E-4</v>
      </c>
      <c r="F26" s="95">
        <f t="shared" si="4"/>
        <v>223</v>
      </c>
      <c r="G26" s="95">
        <f t="shared" si="5"/>
        <v>810</v>
      </c>
      <c r="H26" s="95">
        <f t="shared" si="6"/>
        <v>44</v>
      </c>
      <c r="I26" s="95">
        <f t="shared" si="2"/>
        <v>1077</v>
      </c>
      <c r="J26" s="110">
        <f t="shared" si="3"/>
        <v>0.12344178305694024</v>
      </c>
      <c r="L26" s="102">
        <v>17030001</v>
      </c>
      <c r="M26" s="103">
        <v>32.096564496941667</v>
      </c>
    </row>
    <row r="27" spans="1:13" x14ac:dyDescent="0.3">
      <c r="A27" s="109" t="s">
        <v>391</v>
      </c>
      <c r="B27" s="95">
        <v>17070101</v>
      </c>
      <c r="C27" s="95">
        <v>1117389.2335399999</v>
      </c>
      <c r="D27" s="95">
        <v>27798492.8506</v>
      </c>
      <c r="E27" s="95">
        <f t="shared" si="0"/>
        <v>4.0196036509795252E-2</v>
      </c>
      <c r="F27" s="95">
        <f t="shared" si="4"/>
        <v>223</v>
      </c>
      <c r="G27" s="95">
        <f t="shared" si="5"/>
        <v>810</v>
      </c>
      <c r="H27" s="95">
        <f t="shared" si="6"/>
        <v>44</v>
      </c>
      <c r="I27" s="95">
        <f t="shared" si="2"/>
        <v>1077</v>
      </c>
      <c r="J27" s="110">
        <f t="shared" si="3"/>
        <v>43.291131321049484</v>
      </c>
      <c r="L27" s="102">
        <v>17030002</v>
      </c>
      <c r="M27" s="103">
        <v>8.5604313606751763</v>
      </c>
    </row>
    <row r="28" spans="1:13" x14ac:dyDescent="0.3">
      <c r="A28" s="109" t="s">
        <v>391</v>
      </c>
      <c r="B28" s="95">
        <v>17070102</v>
      </c>
      <c r="C28" s="95">
        <v>829490.71540300001</v>
      </c>
      <c r="D28" s="95">
        <v>27798492.8506</v>
      </c>
      <c r="E28" s="95">
        <f t="shared" si="0"/>
        <v>2.983941323225717E-2</v>
      </c>
      <c r="F28" s="95">
        <f t="shared" si="4"/>
        <v>223</v>
      </c>
      <c r="G28" s="95">
        <f t="shared" si="5"/>
        <v>810</v>
      </c>
      <c r="H28" s="95">
        <f t="shared" si="6"/>
        <v>44</v>
      </c>
      <c r="I28" s="95">
        <f t="shared" si="2"/>
        <v>1077</v>
      </c>
      <c r="J28" s="110">
        <f t="shared" si="3"/>
        <v>32.137048051140972</v>
      </c>
      <c r="L28" s="102">
        <v>17030003</v>
      </c>
      <c r="M28" s="103">
        <v>71.921298955845629</v>
      </c>
    </row>
    <row r="29" spans="1:13" x14ac:dyDescent="0.3">
      <c r="A29" s="109" t="s">
        <v>391</v>
      </c>
      <c r="B29" s="95">
        <v>17070105</v>
      </c>
      <c r="C29" s="95">
        <v>224349.710189</v>
      </c>
      <c r="D29" s="95">
        <v>27798492.8506</v>
      </c>
      <c r="E29" s="95">
        <f t="shared" si="0"/>
        <v>8.0705709980301195E-3</v>
      </c>
      <c r="F29" s="95">
        <f t="shared" si="4"/>
        <v>223</v>
      </c>
      <c r="G29" s="95">
        <f t="shared" si="5"/>
        <v>810</v>
      </c>
      <c r="H29" s="95">
        <f t="shared" si="6"/>
        <v>44</v>
      </c>
      <c r="I29" s="95">
        <f t="shared" si="2"/>
        <v>1077</v>
      </c>
      <c r="J29" s="110">
        <f t="shared" si="3"/>
        <v>8.6920049648784392</v>
      </c>
      <c r="L29" s="102">
        <v>17060103</v>
      </c>
      <c r="M29" s="103">
        <v>10.720106280194537</v>
      </c>
    </row>
    <row r="30" spans="1:13" x14ac:dyDescent="0.3">
      <c r="A30" s="109" t="s">
        <v>391</v>
      </c>
      <c r="B30" s="95">
        <v>17070106</v>
      </c>
      <c r="C30" s="95">
        <v>699729.41613300005</v>
      </c>
      <c r="D30" s="95">
        <v>27798492.8506</v>
      </c>
      <c r="E30" s="95">
        <f t="shared" si="0"/>
        <v>2.5171487529688039E-2</v>
      </c>
      <c r="F30" s="95">
        <f t="shared" si="4"/>
        <v>223</v>
      </c>
      <c r="G30" s="95">
        <f t="shared" si="5"/>
        <v>810</v>
      </c>
      <c r="H30" s="95">
        <f t="shared" si="6"/>
        <v>44</v>
      </c>
      <c r="I30" s="95">
        <f t="shared" si="2"/>
        <v>1077</v>
      </c>
      <c r="J30" s="110">
        <f t="shared" si="3"/>
        <v>27.109692069474018</v>
      </c>
      <c r="L30" s="102">
        <v>17060106</v>
      </c>
      <c r="M30" s="103">
        <v>8.4038088599322283</v>
      </c>
    </row>
    <row r="31" spans="1:13" x14ac:dyDescent="0.3">
      <c r="A31" s="109" t="s">
        <v>392</v>
      </c>
      <c r="B31" s="95">
        <v>17010215</v>
      </c>
      <c r="C31" s="95">
        <v>18600.3928701</v>
      </c>
      <c r="D31" s="95">
        <v>9639515.7918900009</v>
      </c>
      <c r="E31" s="95">
        <f t="shared" si="0"/>
        <v>1.9295982569735547E-3</v>
      </c>
      <c r="F31" s="95">
        <f>Input!I4</f>
        <v>78</v>
      </c>
      <c r="G31" s="95">
        <f>Input!J4</f>
        <v>264</v>
      </c>
      <c r="H31" s="95">
        <f>Input!K4</f>
        <v>35</v>
      </c>
      <c r="I31" s="95">
        <f t="shared" si="2"/>
        <v>377</v>
      </c>
      <c r="J31" s="110">
        <f t="shared" si="3"/>
        <v>0.72745854287903011</v>
      </c>
      <c r="L31" s="102">
        <v>17060107</v>
      </c>
      <c r="M31" s="103">
        <v>36.171009120108728</v>
      </c>
    </row>
    <row r="32" spans="1:13" x14ac:dyDescent="0.3">
      <c r="A32" s="109" t="s">
        <v>393</v>
      </c>
      <c r="B32" s="95">
        <v>17010214</v>
      </c>
      <c r="C32" s="95">
        <v>5802.3256078699997</v>
      </c>
      <c r="D32" s="95">
        <v>60287716.092799999</v>
      </c>
      <c r="E32" s="95">
        <f t="shared" si="0"/>
        <v>9.6243911428632741E-5</v>
      </c>
      <c r="F32" s="95">
        <f>Input!I5</f>
        <v>121</v>
      </c>
      <c r="G32" s="95">
        <f>Input!J5</f>
        <v>1206</v>
      </c>
      <c r="H32" s="95">
        <f>Input!K5</f>
        <v>13</v>
      </c>
      <c r="I32" s="95">
        <f t="shared" si="2"/>
        <v>1340</v>
      </c>
      <c r="J32" s="110">
        <f t="shared" si="3"/>
        <v>0.12896684131436786</v>
      </c>
      <c r="L32" s="102">
        <v>17060108</v>
      </c>
      <c r="M32" s="103">
        <v>43.297515241402074</v>
      </c>
    </row>
    <row r="33" spans="1:13" x14ac:dyDescent="0.3">
      <c r="A33" s="109" t="s">
        <v>393</v>
      </c>
      <c r="B33" s="95">
        <v>17010216</v>
      </c>
      <c r="C33" s="95">
        <v>287072.41843399999</v>
      </c>
      <c r="D33" s="95">
        <v>60287716.092799999</v>
      </c>
      <c r="E33" s="95">
        <f t="shared" si="0"/>
        <v>4.7617066467091507E-3</v>
      </c>
      <c r="F33" s="95">
        <f t="shared" ref="F33:F73" si="7">F32</f>
        <v>121</v>
      </c>
      <c r="G33" s="95">
        <f t="shared" ref="G33:G73" si="8">G32</f>
        <v>1206</v>
      </c>
      <c r="H33" s="95">
        <f t="shared" ref="H33:H73" si="9">H32</f>
        <v>13</v>
      </c>
      <c r="I33" s="95">
        <f t="shared" si="2"/>
        <v>1340</v>
      </c>
      <c r="J33" s="110">
        <f t="shared" si="3"/>
        <v>6.3806869065902623</v>
      </c>
      <c r="L33" s="102">
        <v>17060109</v>
      </c>
      <c r="M33" s="103">
        <v>21.180930202840059</v>
      </c>
    </row>
    <row r="34" spans="1:13" x14ac:dyDescent="0.3">
      <c r="A34" s="109" t="s">
        <v>393</v>
      </c>
      <c r="B34" s="95">
        <v>17010306</v>
      </c>
      <c r="C34" s="95">
        <v>6441.4844160700004</v>
      </c>
      <c r="D34" s="95">
        <v>60287716.092799999</v>
      </c>
      <c r="E34" s="95">
        <f t="shared" si="0"/>
        <v>1.0684571971767379E-4</v>
      </c>
      <c r="F34" s="95">
        <f t="shared" si="7"/>
        <v>121</v>
      </c>
      <c r="G34" s="95">
        <f t="shared" si="8"/>
        <v>1206</v>
      </c>
      <c r="H34" s="95">
        <f t="shared" si="9"/>
        <v>13</v>
      </c>
      <c r="I34" s="95">
        <f t="shared" si="2"/>
        <v>1340</v>
      </c>
      <c r="J34" s="110">
        <f t="shared" si="3"/>
        <v>0.14317326442168288</v>
      </c>
      <c r="L34" s="102">
        <v>17060110</v>
      </c>
      <c r="M34" s="103">
        <v>17.969015231909147</v>
      </c>
    </row>
    <row r="35" spans="1:13" x14ac:dyDescent="0.3">
      <c r="A35" s="109" t="s">
        <v>393</v>
      </c>
      <c r="B35" s="95">
        <v>17010307</v>
      </c>
      <c r="C35" s="95">
        <v>54751.061027700001</v>
      </c>
      <c r="D35" s="95">
        <v>60287716.092799999</v>
      </c>
      <c r="E35" s="95">
        <f t="shared" si="0"/>
        <v>9.0816279958959626E-4</v>
      </c>
      <c r="F35" s="95">
        <f t="shared" si="7"/>
        <v>121</v>
      </c>
      <c r="G35" s="95">
        <f t="shared" si="8"/>
        <v>1206</v>
      </c>
      <c r="H35" s="95">
        <f t="shared" si="9"/>
        <v>13</v>
      </c>
      <c r="I35" s="95">
        <f t="shared" si="2"/>
        <v>1340</v>
      </c>
      <c r="J35" s="110">
        <f t="shared" si="3"/>
        <v>1.216938151450059</v>
      </c>
      <c r="L35" s="102">
        <v>17060306</v>
      </c>
      <c r="M35" s="103">
        <v>0.12344178305694024</v>
      </c>
    </row>
    <row r="36" spans="1:13" x14ac:dyDescent="0.3">
      <c r="A36" s="109" t="s">
        <v>393</v>
      </c>
      <c r="B36" s="95">
        <v>17010308</v>
      </c>
      <c r="C36" s="95">
        <v>164054.48369200001</v>
      </c>
      <c r="D36" s="95">
        <v>60287716.092799999</v>
      </c>
      <c r="E36" s="95">
        <f t="shared" si="0"/>
        <v>2.7211925467449014E-3</v>
      </c>
      <c r="F36" s="95">
        <f t="shared" si="7"/>
        <v>121</v>
      </c>
      <c r="G36" s="95">
        <f t="shared" si="8"/>
        <v>1206</v>
      </c>
      <c r="H36" s="95">
        <f t="shared" si="9"/>
        <v>13</v>
      </c>
      <c r="I36" s="95">
        <f t="shared" si="2"/>
        <v>1340</v>
      </c>
      <c r="J36" s="110">
        <f t="shared" si="3"/>
        <v>3.6463980126381679</v>
      </c>
      <c r="L36" s="102">
        <v>17070101</v>
      </c>
      <c r="M36" s="103">
        <v>43.291131321049484</v>
      </c>
    </row>
    <row r="37" spans="1:13" x14ac:dyDescent="0.3">
      <c r="A37" s="109" t="s">
        <v>393</v>
      </c>
      <c r="B37" s="95">
        <v>17020001</v>
      </c>
      <c r="C37" s="95">
        <v>198576.09448699999</v>
      </c>
      <c r="D37" s="95">
        <v>60287716.092799999</v>
      </c>
      <c r="E37" s="95">
        <f t="shared" si="0"/>
        <v>3.2938068873157298E-3</v>
      </c>
      <c r="F37" s="95">
        <f t="shared" si="7"/>
        <v>121</v>
      </c>
      <c r="G37" s="95">
        <f t="shared" si="8"/>
        <v>1206</v>
      </c>
      <c r="H37" s="95">
        <f t="shared" si="9"/>
        <v>13</v>
      </c>
      <c r="I37" s="95">
        <f t="shared" si="2"/>
        <v>1340</v>
      </c>
      <c r="J37" s="110">
        <f t="shared" si="3"/>
        <v>4.4137012290030784</v>
      </c>
      <c r="L37" s="102">
        <v>17070102</v>
      </c>
      <c r="M37" s="103">
        <v>32.137048051140972</v>
      </c>
    </row>
    <row r="38" spans="1:13" x14ac:dyDescent="0.3">
      <c r="A38" s="109" t="s">
        <v>393</v>
      </c>
      <c r="B38" s="95">
        <v>17020002</v>
      </c>
      <c r="C38" s="95">
        <v>50947.5189427</v>
      </c>
      <c r="D38" s="95">
        <v>60287716.092799999</v>
      </c>
      <c r="E38" s="95">
        <f t="shared" si="0"/>
        <v>8.4507296418854594E-4</v>
      </c>
      <c r="F38" s="95">
        <f t="shared" si="7"/>
        <v>121</v>
      </c>
      <c r="G38" s="95">
        <f t="shared" si="8"/>
        <v>1206</v>
      </c>
      <c r="H38" s="95">
        <f t="shared" si="9"/>
        <v>13</v>
      </c>
      <c r="I38" s="95">
        <f t="shared" si="2"/>
        <v>1340</v>
      </c>
      <c r="J38" s="110">
        <f t="shared" si="3"/>
        <v>1.1323977720126515</v>
      </c>
      <c r="L38" s="102">
        <v>17070105</v>
      </c>
      <c r="M38" s="103">
        <v>13.794232107001609</v>
      </c>
    </row>
    <row r="39" spans="1:13" x14ac:dyDescent="0.3">
      <c r="A39" s="109" t="s">
        <v>393</v>
      </c>
      <c r="B39" s="95">
        <v>17020003</v>
      </c>
      <c r="C39" s="95">
        <v>341108.88483</v>
      </c>
      <c r="D39" s="95">
        <v>60287716.092799999</v>
      </c>
      <c r="E39" s="95">
        <f t="shared" si="0"/>
        <v>5.6580163744291805E-3</v>
      </c>
      <c r="F39" s="95">
        <f t="shared" si="7"/>
        <v>121</v>
      </c>
      <c r="G39" s="95">
        <f t="shared" si="8"/>
        <v>1206</v>
      </c>
      <c r="H39" s="95">
        <f t="shared" si="9"/>
        <v>13</v>
      </c>
      <c r="I39" s="95">
        <f t="shared" si="2"/>
        <v>1340</v>
      </c>
      <c r="J39" s="110">
        <f t="shared" si="3"/>
        <v>7.5817419417351015</v>
      </c>
      <c r="L39" s="102">
        <v>17070106</v>
      </c>
      <c r="M39" s="103">
        <v>29.757965604004671</v>
      </c>
    </row>
    <row r="40" spans="1:13" x14ac:dyDescent="0.3">
      <c r="A40" s="109" t="s">
        <v>393</v>
      </c>
      <c r="B40" s="95">
        <v>17020004</v>
      </c>
      <c r="C40" s="95">
        <v>84987.193491099999</v>
      </c>
      <c r="D40" s="95">
        <v>60287716.092799999</v>
      </c>
      <c r="E40" s="95">
        <f t="shared" si="0"/>
        <v>1.4096933670580663E-3</v>
      </c>
      <c r="F40" s="95">
        <f t="shared" si="7"/>
        <v>121</v>
      </c>
      <c r="G40" s="95">
        <f t="shared" si="8"/>
        <v>1206</v>
      </c>
      <c r="H40" s="95">
        <f t="shared" si="9"/>
        <v>13</v>
      </c>
      <c r="I40" s="95">
        <f t="shared" si="2"/>
        <v>1340</v>
      </c>
      <c r="J40" s="110">
        <f t="shared" si="3"/>
        <v>1.8889891118578088</v>
      </c>
      <c r="L40" s="102">
        <v>17080001</v>
      </c>
      <c r="M40" s="103">
        <v>5.8389332575555208</v>
      </c>
    </row>
    <row r="41" spans="1:13" x14ac:dyDescent="0.3">
      <c r="A41" s="109" t="s">
        <v>393</v>
      </c>
      <c r="B41" s="95">
        <v>17020005</v>
      </c>
      <c r="C41" s="95">
        <v>91995.2464664</v>
      </c>
      <c r="D41" s="95">
        <v>60287716.092799999</v>
      </c>
      <c r="E41" s="95">
        <f t="shared" si="0"/>
        <v>1.5259368313902133E-3</v>
      </c>
      <c r="F41" s="95">
        <f t="shared" si="7"/>
        <v>121</v>
      </c>
      <c r="G41" s="95">
        <f t="shared" si="8"/>
        <v>1206</v>
      </c>
      <c r="H41" s="95">
        <f t="shared" si="9"/>
        <v>13</v>
      </c>
      <c r="I41" s="95">
        <f t="shared" si="2"/>
        <v>1340</v>
      </c>
      <c r="J41" s="110">
        <f t="shared" si="3"/>
        <v>2.044755354062886</v>
      </c>
      <c r="L41" s="102">
        <v>17080002</v>
      </c>
      <c r="M41" s="103">
        <v>5.2595556124221385</v>
      </c>
    </row>
    <row r="42" spans="1:13" x14ac:dyDescent="0.3">
      <c r="A42" s="109" t="s">
        <v>393</v>
      </c>
      <c r="B42" s="95">
        <v>17020006</v>
      </c>
      <c r="C42" s="95">
        <v>269590.26034099999</v>
      </c>
      <c r="D42" s="95">
        <v>60287716.092799999</v>
      </c>
      <c r="E42" s="95">
        <f t="shared" si="0"/>
        <v>4.4717278711640636E-3</v>
      </c>
      <c r="F42" s="95">
        <f t="shared" si="7"/>
        <v>121</v>
      </c>
      <c r="G42" s="95">
        <f t="shared" si="8"/>
        <v>1206</v>
      </c>
      <c r="H42" s="95">
        <f t="shared" si="9"/>
        <v>13</v>
      </c>
      <c r="I42" s="95">
        <f t="shared" si="2"/>
        <v>1340</v>
      </c>
      <c r="J42" s="110">
        <f t="shared" si="3"/>
        <v>5.992115347359845</v>
      </c>
      <c r="L42" s="102">
        <v>17080003</v>
      </c>
      <c r="M42" s="103">
        <v>2.7078201649665132</v>
      </c>
    </row>
    <row r="43" spans="1:13" x14ac:dyDescent="0.3">
      <c r="A43" s="109" t="s">
        <v>393</v>
      </c>
      <c r="B43" s="95">
        <v>17020007</v>
      </c>
      <c r="C43" s="95">
        <v>26034.828131900002</v>
      </c>
      <c r="D43" s="95">
        <v>60287716.092799999</v>
      </c>
      <c r="E43" s="95">
        <f t="shared" si="0"/>
        <v>4.3184299919116144E-4</v>
      </c>
      <c r="F43" s="95">
        <f t="shared" si="7"/>
        <v>121</v>
      </c>
      <c r="G43" s="95">
        <f t="shared" si="8"/>
        <v>1206</v>
      </c>
      <c r="H43" s="95">
        <f t="shared" si="9"/>
        <v>13</v>
      </c>
      <c r="I43" s="95">
        <f t="shared" si="2"/>
        <v>1340</v>
      </c>
      <c r="J43" s="110">
        <f t="shared" si="3"/>
        <v>0.57866961891615631</v>
      </c>
      <c r="L43" s="102">
        <v>17080004</v>
      </c>
      <c r="M43" s="103">
        <v>3.7733470822748498</v>
      </c>
    </row>
    <row r="44" spans="1:13" x14ac:dyDescent="0.3">
      <c r="A44" s="109" t="s">
        <v>393</v>
      </c>
      <c r="B44" s="95">
        <v>17020008</v>
      </c>
      <c r="C44" s="95">
        <v>53269.296788899999</v>
      </c>
      <c r="D44" s="95">
        <v>60287716.092799999</v>
      </c>
      <c r="E44" s="95">
        <f t="shared" si="0"/>
        <v>8.835845880594208E-4</v>
      </c>
      <c r="F44" s="95">
        <f t="shared" si="7"/>
        <v>121</v>
      </c>
      <c r="G44" s="95">
        <f t="shared" si="8"/>
        <v>1206</v>
      </c>
      <c r="H44" s="95">
        <f t="shared" si="9"/>
        <v>13</v>
      </c>
      <c r="I44" s="95">
        <f t="shared" si="2"/>
        <v>1340</v>
      </c>
      <c r="J44" s="110">
        <f t="shared" si="3"/>
        <v>1.1840033479996239</v>
      </c>
      <c r="L44" s="102">
        <v>17080005</v>
      </c>
      <c r="M44" s="103">
        <v>5.801807722380663</v>
      </c>
    </row>
    <row r="45" spans="1:13" x14ac:dyDescent="0.3">
      <c r="A45" s="109" t="s">
        <v>393</v>
      </c>
      <c r="B45" s="95">
        <v>17020009</v>
      </c>
      <c r="C45" s="95">
        <v>15044.5379304</v>
      </c>
      <c r="D45" s="95">
        <v>60287716.092799999</v>
      </c>
      <c r="E45" s="95">
        <f t="shared" si="0"/>
        <v>2.4954566046658929E-4</v>
      </c>
      <c r="F45" s="95">
        <f t="shared" si="7"/>
        <v>121</v>
      </c>
      <c r="G45" s="95">
        <f t="shared" si="8"/>
        <v>1206</v>
      </c>
      <c r="H45" s="95">
        <f t="shared" si="9"/>
        <v>13</v>
      </c>
      <c r="I45" s="95">
        <f t="shared" si="2"/>
        <v>1340</v>
      </c>
      <c r="J45" s="110">
        <f t="shared" si="3"/>
        <v>0.33439118502522963</v>
      </c>
      <c r="L45" s="102">
        <v>17080006</v>
      </c>
      <c r="M45" s="103">
        <v>0.26505451257282564</v>
      </c>
    </row>
    <row r="46" spans="1:13" x14ac:dyDescent="0.3">
      <c r="A46" s="109" t="s">
        <v>393</v>
      </c>
      <c r="B46" s="95">
        <v>17020010</v>
      </c>
      <c r="C46" s="95">
        <v>30258.182692499999</v>
      </c>
      <c r="D46" s="95">
        <v>60287716.092799999</v>
      </c>
      <c r="E46" s="95">
        <f t="shared" si="0"/>
        <v>5.0189631741769786E-4</v>
      </c>
      <c r="F46" s="95">
        <f t="shared" si="7"/>
        <v>121</v>
      </c>
      <c r="G46" s="95">
        <f t="shared" si="8"/>
        <v>1206</v>
      </c>
      <c r="H46" s="95">
        <f t="shared" si="9"/>
        <v>13</v>
      </c>
      <c r="I46" s="95">
        <f t="shared" si="2"/>
        <v>1340</v>
      </c>
      <c r="J46" s="110">
        <f t="shared" si="3"/>
        <v>0.67254106533971514</v>
      </c>
      <c r="L46" s="102">
        <v>17090012</v>
      </c>
      <c r="M46" s="103">
        <v>19.016840959238216</v>
      </c>
    </row>
    <row r="47" spans="1:13" x14ac:dyDescent="0.3">
      <c r="A47" s="109" t="s">
        <v>393</v>
      </c>
      <c r="B47" s="95">
        <v>17020011</v>
      </c>
      <c r="C47" s="95">
        <v>71482.1121766</v>
      </c>
      <c r="D47" s="95">
        <v>60287716.092799999</v>
      </c>
      <c r="E47" s="95">
        <f t="shared" si="0"/>
        <v>1.1856828689043159E-3</v>
      </c>
      <c r="F47" s="95">
        <f t="shared" si="7"/>
        <v>121</v>
      </c>
      <c r="G47" s="95">
        <f t="shared" si="8"/>
        <v>1206</v>
      </c>
      <c r="H47" s="95">
        <f t="shared" si="9"/>
        <v>13</v>
      </c>
      <c r="I47" s="95">
        <f t="shared" si="2"/>
        <v>1340</v>
      </c>
      <c r="J47" s="110">
        <f t="shared" si="3"/>
        <v>1.5888150443317832</v>
      </c>
      <c r="L47" s="102">
        <v>17100101</v>
      </c>
      <c r="M47" s="103">
        <v>5.9647704210146104</v>
      </c>
    </row>
    <row r="48" spans="1:13" x14ac:dyDescent="0.3">
      <c r="A48" s="109" t="s">
        <v>393</v>
      </c>
      <c r="B48" s="95">
        <v>17030001</v>
      </c>
      <c r="C48" s="95">
        <v>79553.031327399993</v>
      </c>
      <c r="D48" s="95">
        <v>60287716.092799999</v>
      </c>
      <c r="E48" s="95">
        <f t="shared" si="0"/>
        <v>1.3195562294140513E-3</v>
      </c>
      <c r="F48" s="95">
        <f t="shared" si="7"/>
        <v>121</v>
      </c>
      <c r="G48" s="95">
        <f t="shared" si="8"/>
        <v>1206</v>
      </c>
      <c r="H48" s="95">
        <f t="shared" si="9"/>
        <v>13</v>
      </c>
      <c r="I48" s="95">
        <f t="shared" si="2"/>
        <v>1340</v>
      </c>
      <c r="J48" s="110">
        <f t="shared" si="3"/>
        <v>1.7682053474148287</v>
      </c>
      <c r="L48" s="102">
        <v>17100102</v>
      </c>
      <c r="M48" s="103">
        <v>7.7757334670401494</v>
      </c>
    </row>
    <row r="49" spans="1:13" x14ac:dyDescent="0.3">
      <c r="A49" s="109" t="s">
        <v>393</v>
      </c>
      <c r="B49" s="95">
        <v>17030002</v>
      </c>
      <c r="C49" s="95">
        <v>65199.7274655</v>
      </c>
      <c r="D49" s="95">
        <v>60287716.092799999</v>
      </c>
      <c r="E49" s="95">
        <f t="shared" si="0"/>
        <v>1.0814761561897454E-3</v>
      </c>
      <c r="F49" s="95">
        <f t="shared" si="7"/>
        <v>121</v>
      </c>
      <c r="G49" s="95">
        <f t="shared" si="8"/>
        <v>1206</v>
      </c>
      <c r="H49" s="95">
        <f t="shared" si="9"/>
        <v>13</v>
      </c>
      <c r="I49" s="95">
        <f t="shared" si="2"/>
        <v>1340</v>
      </c>
      <c r="J49" s="110">
        <f t="shared" si="3"/>
        <v>1.449178049294259</v>
      </c>
      <c r="L49" s="102">
        <v>17100103</v>
      </c>
      <c r="M49" s="103">
        <v>11.430383718501208</v>
      </c>
    </row>
    <row r="50" spans="1:13" x14ac:dyDescent="0.3">
      <c r="A50" s="109" t="s">
        <v>393</v>
      </c>
      <c r="B50" s="95">
        <v>17070105</v>
      </c>
      <c r="C50" s="95">
        <v>229553.448795</v>
      </c>
      <c r="D50" s="95">
        <v>60287716.092799999</v>
      </c>
      <c r="E50" s="95">
        <f t="shared" si="0"/>
        <v>3.807632195614306E-3</v>
      </c>
      <c r="F50" s="95">
        <f t="shared" si="7"/>
        <v>121</v>
      </c>
      <c r="G50" s="95">
        <f t="shared" si="8"/>
        <v>1206</v>
      </c>
      <c r="H50" s="95">
        <f t="shared" si="9"/>
        <v>13</v>
      </c>
      <c r="I50" s="95">
        <f t="shared" si="2"/>
        <v>1340</v>
      </c>
      <c r="J50" s="110">
        <f t="shared" si="3"/>
        <v>5.1022271421231702</v>
      </c>
      <c r="L50" s="102">
        <v>17100104</v>
      </c>
      <c r="M50" s="103">
        <v>6.570821447367412</v>
      </c>
    </row>
    <row r="51" spans="1:13" x14ac:dyDescent="0.3">
      <c r="A51" s="109" t="s">
        <v>393</v>
      </c>
      <c r="B51" s="95">
        <v>17070106</v>
      </c>
      <c r="C51" s="95">
        <v>119148.032079</v>
      </c>
      <c r="D51" s="95">
        <v>60287716.092799999</v>
      </c>
      <c r="E51" s="95">
        <f t="shared" si="0"/>
        <v>1.976323533231831E-3</v>
      </c>
      <c r="F51" s="95">
        <f t="shared" si="7"/>
        <v>121</v>
      </c>
      <c r="G51" s="95">
        <f t="shared" si="8"/>
        <v>1206</v>
      </c>
      <c r="H51" s="95">
        <f t="shared" si="9"/>
        <v>13</v>
      </c>
      <c r="I51" s="95">
        <f t="shared" si="2"/>
        <v>1340</v>
      </c>
      <c r="J51" s="110">
        <f t="shared" si="3"/>
        <v>2.6482735345306536</v>
      </c>
      <c r="L51" s="102">
        <v>17100105</v>
      </c>
      <c r="M51" s="103">
        <v>5.8387337833074566</v>
      </c>
    </row>
    <row r="52" spans="1:13" x14ac:dyDescent="0.3">
      <c r="A52" s="109" t="s">
        <v>393</v>
      </c>
      <c r="B52" s="95">
        <v>17080001</v>
      </c>
      <c r="C52" s="95">
        <v>13247.177200800001</v>
      </c>
      <c r="D52" s="95">
        <v>60287716.092799999</v>
      </c>
      <c r="E52" s="95">
        <f t="shared" si="0"/>
        <v>2.1973260988040772E-4</v>
      </c>
      <c r="F52" s="95">
        <f t="shared" si="7"/>
        <v>121</v>
      </c>
      <c r="G52" s="95">
        <f t="shared" si="8"/>
        <v>1206</v>
      </c>
      <c r="H52" s="95">
        <f t="shared" si="9"/>
        <v>13</v>
      </c>
      <c r="I52" s="95">
        <f t="shared" si="2"/>
        <v>1340</v>
      </c>
      <c r="J52" s="110">
        <f t="shared" si="3"/>
        <v>0.29444169723974634</v>
      </c>
      <c r="L52" s="102">
        <v>17100106</v>
      </c>
      <c r="M52" s="103">
        <v>3.7088865442226298</v>
      </c>
    </row>
    <row r="53" spans="1:13" x14ac:dyDescent="0.3">
      <c r="A53" s="109" t="s">
        <v>393</v>
      </c>
      <c r="B53" s="95">
        <v>17080002</v>
      </c>
      <c r="C53" s="95">
        <v>110006.18249200001</v>
      </c>
      <c r="D53" s="95">
        <v>60287716.092799999</v>
      </c>
      <c r="E53" s="95">
        <f t="shared" si="0"/>
        <v>1.8246865136285657E-3</v>
      </c>
      <c r="F53" s="95">
        <f t="shared" si="7"/>
        <v>121</v>
      </c>
      <c r="G53" s="95">
        <f t="shared" si="8"/>
        <v>1206</v>
      </c>
      <c r="H53" s="95">
        <f t="shared" si="9"/>
        <v>13</v>
      </c>
      <c r="I53" s="95">
        <f t="shared" si="2"/>
        <v>1340</v>
      </c>
      <c r="J53" s="110">
        <f t="shared" si="3"/>
        <v>2.4450799282622779</v>
      </c>
      <c r="L53" s="102">
        <v>17110001</v>
      </c>
      <c r="M53" s="103">
        <v>2.3276965823375346</v>
      </c>
    </row>
    <row r="54" spans="1:13" x14ac:dyDescent="0.3">
      <c r="A54" s="109" t="s">
        <v>393</v>
      </c>
      <c r="B54" s="95">
        <v>17080003</v>
      </c>
      <c r="C54" s="95">
        <v>121827.084579</v>
      </c>
      <c r="D54" s="95">
        <v>60287716.092799999</v>
      </c>
      <c r="E54" s="95">
        <f t="shared" si="0"/>
        <v>2.0207613171391889E-3</v>
      </c>
      <c r="F54" s="95">
        <f t="shared" si="7"/>
        <v>121</v>
      </c>
      <c r="G54" s="95">
        <f t="shared" si="8"/>
        <v>1206</v>
      </c>
      <c r="H54" s="95">
        <f t="shared" si="9"/>
        <v>13</v>
      </c>
      <c r="I54" s="95">
        <f t="shared" si="2"/>
        <v>1340</v>
      </c>
      <c r="J54" s="110">
        <f t="shared" si="3"/>
        <v>2.7078201649665132</v>
      </c>
      <c r="L54" s="102">
        <v>17110002</v>
      </c>
      <c r="M54" s="103">
        <v>10.607302659135359</v>
      </c>
    </row>
    <row r="55" spans="1:13" x14ac:dyDescent="0.3">
      <c r="A55" s="109" t="s">
        <v>393</v>
      </c>
      <c r="B55" s="95">
        <v>17080004</v>
      </c>
      <c r="C55" s="95">
        <v>166830.53511699999</v>
      </c>
      <c r="D55" s="95">
        <v>60287716.092799999</v>
      </c>
      <c r="E55" s="95">
        <f t="shared" si="0"/>
        <v>2.7672392641346737E-3</v>
      </c>
      <c r="F55" s="95">
        <f t="shared" si="7"/>
        <v>121</v>
      </c>
      <c r="G55" s="95">
        <f t="shared" si="8"/>
        <v>1206</v>
      </c>
      <c r="H55" s="95">
        <f t="shared" si="9"/>
        <v>13</v>
      </c>
      <c r="I55" s="95">
        <f t="shared" si="2"/>
        <v>1340</v>
      </c>
      <c r="J55" s="110">
        <f t="shared" si="3"/>
        <v>3.7081006139404629</v>
      </c>
      <c r="L55" s="102">
        <v>17110003</v>
      </c>
      <c r="M55" s="103">
        <v>1.0876965979547257</v>
      </c>
    </row>
    <row r="56" spans="1:13" x14ac:dyDescent="0.3">
      <c r="A56" s="109" t="s">
        <v>393</v>
      </c>
      <c r="B56" s="95">
        <v>17080005</v>
      </c>
      <c r="C56" s="95">
        <v>261028.161785</v>
      </c>
      <c r="D56" s="95">
        <v>60287716.092799999</v>
      </c>
      <c r="E56" s="95">
        <f t="shared" si="0"/>
        <v>4.3297072555079572E-3</v>
      </c>
      <c r="F56" s="95">
        <f t="shared" si="7"/>
        <v>121</v>
      </c>
      <c r="G56" s="95">
        <f t="shared" si="8"/>
        <v>1206</v>
      </c>
      <c r="H56" s="95">
        <f t="shared" si="9"/>
        <v>13</v>
      </c>
      <c r="I56" s="95">
        <f t="shared" si="2"/>
        <v>1340</v>
      </c>
      <c r="J56" s="110">
        <f t="shared" si="3"/>
        <v>5.801807722380663</v>
      </c>
      <c r="L56" s="102">
        <v>17110004</v>
      </c>
      <c r="M56" s="103">
        <v>11.630144687958813</v>
      </c>
    </row>
    <row r="57" spans="1:13" x14ac:dyDescent="0.3">
      <c r="A57" s="109" t="s">
        <v>393</v>
      </c>
      <c r="B57" s="95">
        <v>17080006</v>
      </c>
      <c r="C57" s="95">
        <v>11925.023285900001</v>
      </c>
      <c r="D57" s="95">
        <v>60287716.092799999</v>
      </c>
      <c r="E57" s="95">
        <f t="shared" si="0"/>
        <v>1.978018750543475E-4</v>
      </c>
      <c r="F57" s="95">
        <f t="shared" si="7"/>
        <v>121</v>
      </c>
      <c r="G57" s="95">
        <f t="shared" si="8"/>
        <v>1206</v>
      </c>
      <c r="H57" s="95">
        <f t="shared" si="9"/>
        <v>13</v>
      </c>
      <c r="I57" s="95">
        <f t="shared" si="2"/>
        <v>1340</v>
      </c>
      <c r="J57" s="110">
        <f t="shared" si="3"/>
        <v>0.26505451257282564</v>
      </c>
      <c r="L57" s="102">
        <v>17110005</v>
      </c>
      <c r="M57" s="103">
        <v>3.3328340465788537</v>
      </c>
    </row>
    <row r="58" spans="1:13" x14ac:dyDescent="0.3">
      <c r="A58" s="109" t="s">
        <v>393</v>
      </c>
      <c r="B58" s="95">
        <v>17090012</v>
      </c>
      <c r="C58" s="95">
        <v>231.02655413400001</v>
      </c>
      <c r="D58" s="95">
        <v>60287716.092799999</v>
      </c>
      <c r="E58" s="95">
        <f t="shared" si="0"/>
        <v>3.8320667808743035E-6</v>
      </c>
      <c r="F58" s="95">
        <f t="shared" si="7"/>
        <v>121</v>
      </c>
      <c r="G58" s="95">
        <f t="shared" si="8"/>
        <v>1206</v>
      </c>
      <c r="H58" s="95">
        <f t="shared" si="9"/>
        <v>13</v>
      </c>
      <c r="I58" s="95">
        <f t="shared" si="2"/>
        <v>1340</v>
      </c>
      <c r="J58" s="110">
        <f t="shared" si="3"/>
        <v>5.1349694863715668E-3</v>
      </c>
      <c r="L58" s="102">
        <v>17110006</v>
      </c>
      <c r="M58" s="103">
        <v>5.3013469722211557</v>
      </c>
    </row>
    <row r="59" spans="1:13" x14ac:dyDescent="0.3">
      <c r="A59" s="109" t="s">
        <v>393</v>
      </c>
      <c r="B59" s="95">
        <v>17100101</v>
      </c>
      <c r="C59" s="95">
        <v>268359.989329</v>
      </c>
      <c r="D59" s="95">
        <v>60287716.092799999</v>
      </c>
      <c r="E59" s="95">
        <f t="shared" si="0"/>
        <v>4.4513212097123962E-3</v>
      </c>
      <c r="F59" s="95">
        <f t="shared" si="7"/>
        <v>121</v>
      </c>
      <c r="G59" s="95">
        <f t="shared" si="8"/>
        <v>1206</v>
      </c>
      <c r="H59" s="95">
        <f t="shared" si="9"/>
        <v>13</v>
      </c>
      <c r="I59" s="95">
        <f t="shared" si="2"/>
        <v>1340</v>
      </c>
      <c r="J59" s="110">
        <f t="shared" si="3"/>
        <v>5.9647704210146104</v>
      </c>
      <c r="L59" s="102">
        <v>17110007</v>
      </c>
      <c r="M59" s="103">
        <v>12.288820690488535</v>
      </c>
    </row>
    <row r="60" spans="1:13" x14ac:dyDescent="0.3">
      <c r="A60" s="109" t="s">
        <v>393</v>
      </c>
      <c r="B60" s="95">
        <v>17100102</v>
      </c>
      <c r="C60" s="95">
        <v>349836.72512999998</v>
      </c>
      <c r="D60" s="95">
        <v>60287716.092799999</v>
      </c>
      <c r="E60" s="95">
        <f t="shared" si="0"/>
        <v>5.8027861694329476E-3</v>
      </c>
      <c r="F60" s="95">
        <f t="shared" si="7"/>
        <v>121</v>
      </c>
      <c r="G60" s="95">
        <f t="shared" si="8"/>
        <v>1206</v>
      </c>
      <c r="H60" s="95">
        <f t="shared" si="9"/>
        <v>13</v>
      </c>
      <c r="I60" s="95">
        <f t="shared" si="2"/>
        <v>1340</v>
      </c>
      <c r="J60" s="110">
        <f t="shared" si="3"/>
        <v>7.7757334670401494</v>
      </c>
      <c r="L60" s="102">
        <v>17110008</v>
      </c>
      <c r="M60" s="103">
        <v>10.856514657913536</v>
      </c>
    </row>
    <row r="61" spans="1:13" x14ac:dyDescent="0.3">
      <c r="A61" s="109" t="s">
        <v>393</v>
      </c>
      <c r="B61" s="95">
        <v>17100103</v>
      </c>
      <c r="C61" s="95">
        <v>128509.427551</v>
      </c>
      <c r="D61" s="95">
        <v>60287716.092799999</v>
      </c>
      <c r="E61" s="95">
        <f t="shared" si="0"/>
        <v>2.1316021882996417E-3</v>
      </c>
      <c r="F61" s="95">
        <f t="shared" si="7"/>
        <v>121</v>
      </c>
      <c r="G61" s="95">
        <f t="shared" si="8"/>
        <v>1206</v>
      </c>
      <c r="H61" s="95">
        <f t="shared" si="9"/>
        <v>13</v>
      </c>
      <c r="I61" s="95">
        <f t="shared" si="2"/>
        <v>1340</v>
      </c>
      <c r="J61" s="110">
        <f t="shared" si="3"/>
        <v>2.8563469323215198</v>
      </c>
      <c r="L61" s="102">
        <v>17110009</v>
      </c>
      <c r="M61" s="103">
        <v>6.3970279259692902</v>
      </c>
    </row>
    <row r="62" spans="1:13" x14ac:dyDescent="0.3">
      <c r="A62" s="109" t="s">
        <v>393</v>
      </c>
      <c r="B62" s="95">
        <v>17100104</v>
      </c>
      <c r="C62" s="95">
        <v>273753.74308799999</v>
      </c>
      <c r="D62" s="95">
        <v>60287716.092799999</v>
      </c>
      <c r="E62" s="95">
        <f t="shared" si="0"/>
        <v>4.5407880880180447E-3</v>
      </c>
      <c r="F62" s="95">
        <f t="shared" si="7"/>
        <v>121</v>
      </c>
      <c r="G62" s="95">
        <f t="shared" si="8"/>
        <v>1206</v>
      </c>
      <c r="H62" s="95">
        <f t="shared" si="9"/>
        <v>13</v>
      </c>
      <c r="I62" s="95">
        <f t="shared" si="2"/>
        <v>1340</v>
      </c>
      <c r="J62" s="110">
        <f t="shared" si="3"/>
        <v>6.0846560379441801</v>
      </c>
      <c r="L62" s="102">
        <v>17110010</v>
      </c>
      <c r="M62" s="103">
        <v>13.253718368485796</v>
      </c>
    </row>
    <row r="63" spans="1:13" x14ac:dyDescent="0.3">
      <c r="A63" s="109" t="s">
        <v>393</v>
      </c>
      <c r="B63" s="95">
        <v>17100105</v>
      </c>
      <c r="C63" s="95">
        <v>262689.49602199998</v>
      </c>
      <c r="D63" s="95">
        <v>60287716.092799999</v>
      </c>
      <c r="E63" s="95">
        <f t="shared" si="0"/>
        <v>4.3572640173936243E-3</v>
      </c>
      <c r="F63" s="95">
        <f t="shared" si="7"/>
        <v>121</v>
      </c>
      <c r="G63" s="95">
        <f t="shared" si="8"/>
        <v>1206</v>
      </c>
      <c r="H63" s="95">
        <f t="shared" si="9"/>
        <v>13</v>
      </c>
      <c r="I63" s="95">
        <f t="shared" si="2"/>
        <v>1340</v>
      </c>
      <c r="J63" s="110">
        <f t="shared" si="3"/>
        <v>5.8387337833074566</v>
      </c>
      <c r="L63" s="102">
        <v>17110011</v>
      </c>
      <c r="M63" s="103">
        <v>11.147865771855255</v>
      </c>
    </row>
    <row r="64" spans="1:13" x14ac:dyDescent="0.3">
      <c r="A64" s="109" t="s">
        <v>393</v>
      </c>
      <c r="B64" s="95">
        <v>17100106</v>
      </c>
      <c r="C64" s="95">
        <v>166865.89477499999</v>
      </c>
      <c r="D64" s="95">
        <v>60287716.092799999</v>
      </c>
      <c r="E64" s="95">
        <f t="shared" si="0"/>
        <v>2.7678257792706192E-3</v>
      </c>
      <c r="F64" s="95">
        <f t="shared" si="7"/>
        <v>121</v>
      </c>
      <c r="G64" s="95">
        <f t="shared" si="8"/>
        <v>1206</v>
      </c>
      <c r="H64" s="95">
        <f t="shared" si="9"/>
        <v>13</v>
      </c>
      <c r="I64" s="95">
        <f t="shared" si="2"/>
        <v>1340</v>
      </c>
      <c r="J64" s="110">
        <f t="shared" si="3"/>
        <v>3.7088865442226298</v>
      </c>
      <c r="L64" s="102">
        <v>17110012</v>
      </c>
      <c r="M64" s="103">
        <v>21.864929751497623</v>
      </c>
    </row>
    <row r="65" spans="1:13" x14ac:dyDescent="0.3">
      <c r="A65" s="109" t="s">
        <v>393</v>
      </c>
      <c r="B65" s="95">
        <v>17110004</v>
      </c>
      <c r="C65" s="95">
        <v>22668.7618678</v>
      </c>
      <c r="D65" s="95">
        <v>60287716.092799999</v>
      </c>
      <c r="E65" s="95">
        <f t="shared" si="0"/>
        <v>3.7600963076634563E-4</v>
      </c>
      <c r="F65" s="95">
        <f t="shared" si="7"/>
        <v>121</v>
      </c>
      <c r="G65" s="95">
        <f t="shared" si="8"/>
        <v>1206</v>
      </c>
      <c r="H65" s="95">
        <f t="shared" si="9"/>
        <v>13</v>
      </c>
      <c r="I65" s="95">
        <f t="shared" si="2"/>
        <v>1340</v>
      </c>
      <c r="J65" s="110">
        <f t="shared" si="3"/>
        <v>0.50385290522690318</v>
      </c>
      <c r="L65" s="102">
        <v>17110013</v>
      </c>
      <c r="M65" s="103">
        <v>12.625572238551092</v>
      </c>
    </row>
    <row r="66" spans="1:13" x14ac:dyDescent="0.3">
      <c r="A66" s="109" t="s">
        <v>393</v>
      </c>
      <c r="B66" s="95">
        <v>17110005</v>
      </c>
      <c r="C66" s="95">
        <v>36731.898247500001</v>
      </c>
      <c r="D66" s="95">
        <v>60287716.092799999</v>
      </c>
      <c r="E66" s="95">
        <f t="shared" si="0"/>
        <v>6.0927665912835591E-4</v>
      </c>
      <c r="F66" s="95">
        <f t="shared" si="7"/>
        <v>121</v>
      </c>
      <c r="G66" s="95">
        <f t="shared" si="8"/>
        <v>1206</v>
      </c>
      <c r="H66" s="95">
        <f t="shared" si="9"/>
        <v>13</v>
      </c>
      <c r="I66" s="95">
        <f t="shared" si="2"/>
        <v>1340</v>
      </c>
      <c r="J66" s="110">
        <f t="shared" si="3"/>
        <v>0.81643072323199695</v>
      </c>
      <c r="L66" s="102">
        <v>17110014</v>
      </c>
      <c r="M66" s="103">
        <v>15.518584080848973</v>
      </c>
    </row>
    <row r="67" spans="1:13" x14ac:dyDescent="0.3">
      <c r="A67" s="109" t="s">
        <v>393</v>
      </c>
      <c r="B67" s="95">
        <v>17110006</v>
      </c>
      <c r="C67" s="95">
        <v>29388.438563399999</v>
      </c>
      <c r="D67" s="95">
        <v>60287716.092799999</v>
      </c>
      <c r="E67" s="95">
        <f t="shared" ref="E67:E100" si="10">C67/D67</f>
        <v>4.874697611394468E-4</v>
      </c>
      <c r="F67" s="95">
        <f t="shared" si="7"/>
        <v>121</v>
      </c>
      <c r="G67" s="95">
        <f t="shared" si="8"/>
        <v>1206</v>
      </c>
      <c r="H67" s="95">
        <f t="shared" si="9"/>
        <v>13</v>
      </c>
      <c r="I67" s="95">
        <f t="shared" ref="I67:I100" si="11">SUM(F67:H67)</f>
        <v>1340</v>
      </c>
      <c r="J67" s="110">
        <f t="shared" ref="J67:J100" si="12">I67*E67</f>
        <v>0.65320947992685874</v>
      </c>
      <c r="L67" s="102">
        <v>17110015</v>
      </c>
      <c r="M67" s="103">
        <v>22.952252880507373</v>
      </c>
    </row>
    <row r="68" spans="1:13" x14ac:dyDescent="0.3">
      <c r="A68" s="109" t="s">
        <v>393</v>
      </c>
      <c r="B68" s="95">
        <v>17110013</v>
      </c>
      <c r="C68" s="95">
        <v>10516.234280799999</v>
      </c>
      <c r="D68" s="95">
        <v>60287716.092799999</v>
      </c>
      <c r="E68" s="95">
        <f t="shared" si="10"/>
        <v>1.7443411298932794E-4</v>
      </c>
      <c r="F68" s="95">
        <f t="shared" si="7"/>
        <v>121</v>
      </c>
      <c r="G68" s="95">
        <f t="shared" si="8"/>
        <v>1206</v>
      </c>
      <c r="H68" s="95">
        <f t="shared" si="9"/>
        <v>13</v>
      </c>
      <c r="I68" s="95">
        <f t="shared" si="11"/>
        <v>1340</v>
      </c>
      <c r="J68" s="110">
        <f t="shared" si="12"/>
        <v>0.23374171140569944</v>
      </c>
      <c r="L68" s="102">
        <v>17110016</v>
      </c>
      <c r="M68" s="103">
        <v>5.4950633995529667</v>
      </c>
    </row>
    <row r="69" spans="1:13" x14ac:dyDescent="0.3">
      <c r="A69" s="109" t="s">
        <v>393</v>
      </c>
      <c r="B69" s="95">
        <v>17110014</v>
      </c>
      <c r="C69" s="95">
        <v>38952.017172599997</v>
      </c>
      <c r="D69" s="95">
        <v>60287716.092799999</v>
      </c>
      <c r="E69" s="95">
        <f t="shared" si="10"/>
        <v>6.4610205356994662E-4</v>
      </c>
      <c r="F69" s="95">
        <f t="shared" si="7"/>
        <v>121</v>
      </c>
      <c r="G69" s="95">
        <f t="shared" si="8"/>
        <v>1206</v>
      </c>
      <c r="H69" s="95">
        <f t="shared" si="9"/>
        <v>13</v>
      </c>
      <c r="I69" s="95">
        <f t="shared" si="11"/>
        <v>1340</v>
      </c>
      <c r="J69" s="110">
        <f t="shared" si="12"/>
        <v>0.86577675178372848</v>
      </c>
      <c r="L69" s="102">
        <v>17110017</v>
      </c>
      <c r="M69" s="103">
        <v>1.5613359332293624</v>
      </c>
    </row>
    <row r="70" spans="1:13" x14ac:dyDescent="0.3">
      <c r="A70" s="109" t="s">
        <v>393</v>
      </c>
      <c r="B70" s="95">
        <v>17110015</v>
      </c>
      <c r="C70" s="95">
        <v>24134.219154499999</v>
      </c>
      <c r="D70" s="95">
        <v>60287716.092799999</v>
      </c>
      <c r="E70" s="95">
        <f t="shared" si="10"/>
        <v>4.0031735681196726E-4</v>
      </c>
      <c r="F70" s="95">
        <f t="shared" si="7"/>
        <v>121</v>
      </c>
      <c r="G70" s="95">
        <f t="shared" si="8"/>
        <v>1206</v>
      </c>
      <c r="H70" s="95">
        <f t="shared" si="9"/>
        <v>13</v>
      </c>
      <c r="I70" s="95">
        <f t="shared" si="11"/>
        <v>1340</v>
      </c>
      <c r="J70" s="110">
        <f t="shared" si="12"/>
        <v>0.5364252581280361</v>
      </c>
      <c r="L70" s="102">
        <v>17110018</v>
      </c>
      <c r="M70" s="103">
        <v>12.463279149700218</v>
      </c>
    </row>
    <row r="71" spans="1:13" x14ac:dyDescent="0.3">
      <c r="A71" s="109" t="s">
        <v>393</v>
      </c>
      <c r="B71" s="95">
        <v>17110019</v>
      </c>
      <c r="C71" s="95">
        <v>5554.6187122900001</v>
      </c>
      <c r="D71" s="95">
        <v>60287716.092799999</v>
      </c>
      <c r="E71" s="95">
        <f t="shared" si="10"/>
        <v>9.2135165706723026E-5</v>
      </c>
      <c r="F71" s="95">
        <f t="shared" si="7"/>
        <v>121</v>
      </c>
      <c r="G71" s="95">
        <f t="shared" si="8"/>
        <v>1206</v>
      </c>
      <c r="H71" s="95">
        <f t="shared" si="9"/>
        <v>13</v>
      </c>
      <c r="I71" s="95">
        <f t="shared" si="11"/>
        <v>1340</v>
      </c>
      <c r="J71" s="110">
        <f t="shared" si="12"/>
        <v>0.12346112204700886</v>
      </c>
      <c r="L71" s="102">
        <v>17110019</v>
      </c>
      <c r="M71" s="103">
        <v>48.484409971421151</v>
      </c>
    </row>
    <row r="72" spans="1:13" x14ac:dyDescent="0.3">
      <c r="A72" s="109" t="s">
        <v>393</v>
      </c>
      <c r="B72" s="95">
        <v>17110020</v>
      </c>
      <c r="C72" s="95">
        <v>4419.4551787700002</v>
      </c>
      <c r="D72" s="95">
        <v>60287716.092799999</v>
      </c>
      <c r="E72" s="95">
        <f t="shared" si="10"/>
        <v>7.330606407393502E-5</v>
      </c>
      <c r="F72" s="95">
        <f t="shared" si="7"/>
        <v>121</v>
      </c>
      <c r="G72" s="95">
        <f t="shared" si="8"/>
        <v>1206</v>
      </c>
      <c r="H72" s="95">
        <f t="shared" si="9"/>
        <v>13</v>
      </c>
      <c r="I72" s="95">
        <f t="shared" si="11"/>
        <v>1340</v>
      </c>
      <c r="J72" s="110">
        <f t="shared" si="12"/>
        <v>9.8230125859072925E-2</v>
      </c>
      <c r="L72" s="102">
        <v>17110020</v>
      </c>
      <c r="M72" s="103">
        <v>5.202347675833038</v>
      </c>
    </row>
    <row r="73" spans="1:13" ht="15" thickBot="1" x14ac:dyDescent="0.35">
      <c r="A73" s="109" t="s">
        <v>393</v>
      </c>
      <c r="B73" s="95">
        <v>17110021</v>
      </c>
      <c r="C73" s="95">
        <v>8206.5903762800008</v>
      </c>
      <c r="D73" s="95">
        <v>60287716.092799999</v>
      </c>
      <c r="E73" s="95">
        <f t="shared" si="10"/>
        <v>1.3612375634943139E-4</v>
      </c>
      <c r="F73" s="95">
        <f t="shared" si="7"/>
        <v>121</v>
      </c>
      <c r="G73" s="95">
        <f t="shared" si="8"/>
        <v>1206</v>
      </c>
      <c r="H73" s="95">
        <f t="shared" si="9"/>
        <v>13</v>
      </c>
      <c r="I73" s="95">
        <f t="shared" si="11"/>
        <v>1340</v>
      </c>
      <c r="J73" s="110">
        <f t="shared" si="12"/>
        <v>0.18240583350823808</v>
      </c>
      <c r="L73" s="104">
        <v>17110021</v>
      </c>
      <c r="M73" s="105">
        <v>0.36547811760546667</v>
      </c>
    </row>
    <row r="74" spans="1:13" ht="15" thickTop="1" x14ac:dyDescent="0.3">
      <c r="A74" s="109" t="s">
        <v>394</v>
      </c>
      <c r="B74" s="95">
        <v>17080004</v>
      </c>
      <c r="C74" s="95">
        <v>936.58022746699999</v>
      </c>
      <c r="D74" s="95">
        <v>3732169.1941</v>
      </c>
      <c r="E74" s="95">
        <f t="shared" si="10"/>
        <v>2.5094795513225736E-4</v>
      </c>
      <c r="F74" s="95">
        <f>Input!I6</f>
        <v>192</v>
      </c>
      <c r="G74" s="95">
        <f>Input!J6</f>
        <v>45</v>
      </c>
      <c r="H74" s="95">
        <f>Input!K6</f>
        <v>23</v>
      </c>
      <c r="I74" s="95">
        <f t="shared" si="11"/>
        <v>260</v>
      </c>
      <c r="J74" s="110">
        <f t="shared" si="12"/>
        <v>6.5246468334386909E-2</v>
      </c>
    </row>
    <row r="75" spans="1:13" x14ac:dyDescent="0.3">
      <c r="A75" s="109" t="s">
        <v>394</v>
      </c>
      <c r="B75" s="95">
        <v>17100103</v>
      </c>
      <c r="C75" s="95">
        <v>123075.984471</v>
      </c>
      <c r="D75" s="95">
        <v>3732169.1941</v>
      </c>
      <c r="E75" s="95">
        <f t="shared" si="10"/>
        <v>3.2977064562229569E-2</v>
      </c>
      <c r="F75" s="95">
        <f t="shared" ref="F75:F97" si="13">F74</f>
        <v>192</v>
      </c>
      <c r="G75" s="95">
        <f t="shared" ref="G75:G97" si="14">G74</f>
        <v>45</v>
      </c>
      <c r="H75" s="95">
        <f t="shared" ref="H75:H97" si="15">H74</f>
        <v>23</v>
      </c>
      <c r="I75" s="95">
        <f t="shared" si="11"/>
        <v>260</v>
      </c>
      <c r="J75" s="110">
        <f t="shared" si="12"/>
        <v>8.574036786179688</v>
      </c>
    </row>
    <row r="76" spans="1:13" x14ac:dyDescent="0.3">
      <c r="A76" s="109" t="s">
        <v>394</v>
      </c>
      <c r="B76" s="95">
        <v>17100104</v>
      </c>
      <c r="C76" s="95">
        <v>6978.65986264</v>
      </c>
      <c r="D76" s="95">
        <v>3732169.1941</v>
      </c>
      <c r="E76" s="95">
        <f t="shared" si="10"/>
        <v>1.8698669593201229E-3</v>
      </c>
      <c r="F76" s="95">
        <f t="shared" si="13"/>
        <v>192</v>
      </c>
      <c r="G76" s="95">
        <f t="shared" si="14"/>
        <v>45</v>
      </c>
      <c r="H76" s="95">
        <f t="shared" si="15"/>
        <v>23</v>
      </c>
      <c r="I76" s="95">
        <f t="shared" si="11"/>
        <v>260</v>
      </c>
      <c r="J76" s="110">
        <f t="shared" si="12"/>
        <v>0.48616540942323194</v>
      </c>
    </row>
    <row r="77" spans="1:13" x14ac:dyDescent="0.3">
      <c r="A77" s="109" t="s">
        <v>394</v>
      </c>
      <c r="B77" s="95">
        <v>17110001</v>
      </c>
      <c r="C77" s="95">
        <v>33412.913376199998</v>
      </c>
      <c r="D77" s="95">
        <v>3732169.1941</v>
      </c>
      <c r="E77" s="95">
        <f t="shared" si="10"/>
        <v>8.9526791628366711E-3</v>
      </c>
      <c r="F77" s="95">
        <f t="shared" si="13"/>
        <v>192</v>
      </c>
      <c r="G77" s="95">
        <f t="shared" si="14"/>
        <v>45</v>
      </c>
      <c r="H77" s="95">
        <f t="shared" si="15"/>
        <v>23</v>
      </c>
      <c r="I77" s="95">
        <f t="shared" si="11"/>
        <v>260</v>
      </c>
      <c r="J77" s="110">
        <f t="shared" si="12"/>
        <v>2.3276965823375346</v>
      </c>
    </row>
    <row r="78" spans="1:13" x14ac:dyDescent="0.3">
      <c r="A78" s="109" t="s">
        <v>394</v>
      </c>
      <c r="B78" s="95">
        <v>17110002</v>
      </c>
      <c r="C78" s="95">
        <v>152262.49314199999</v>
      </c>
      <c r="D78" s="95">
        <v>3732169.1941</v>
      </c>
      <c r="E78" s="95">
        <f t="shared" si="10"/>
        <v>4.0797317919751379E-2</v>
      </c>
      <c r="F78" s="95">
        <f t="shared" si="13"/>
        <v>192</v>
      </c>
      <c r="G78" s="95">
        <f t="shared" si="14"/>
        <v>45</v>
      </c>
      <c r="H78" s="95">
        <f t="shared" si="15"/>
        <v>23</v>
      </c>
      <c r="I78" s="95">
        <f t="shared" si="11"/>
        <v>260</v>
      </c>
      <c r="J78" s="110">
        <f t="shared" si="12"/>
        <v>10.607302659135359</v>
      </c>
    </row>
    <row r="79" spans="1:13" x14ac:dyDescent="0.3">
      <c r="A79" s="109" t="s">
        <v>394</v>
      </c>
      <c r="B79" s="95">
        <v>17110003</v>
      </c>
      <c r="C79" s="95">
        <v>15613.3374439</v>
      </c>
      <c r="D79" s="95">
        <v>3732169.1941</v>
      </c>
      <c r="E79" s="95">
        <f t="shared" si="10"/>
        <v>4.183448453672022E-3</v>
      </c>
      <c r="F79" s="95">
        <f t="shared" si="13"/>
        <v>192</v>
      </c>
      <c r="G79" s="95">
        <f t="shared" si="14"/>
        <v>45</v>
      </c>
      <c r="H79" s="95">
        <f t="shared" si="15"/>
        <v>23</v>
      </c>
      <c r="I79" s="95">
        <f t="shared" si="11"/>
        <v>260</v>
      </c>
      <c r="J79" s="110">
        <f t="shared" si="12"/>
        <v>1.0876965979547257</v>
      </c>
    </row>
    <row r="80" spans="1:13" x14ac:dyDescent="0.3">
      <c r="A80" s="109" t="s">
        <v>394</v>
      </c>
      <c r="B80" s="95">
        <v>17110004</v>
      </c>
      <c r="C80" s="95">
        <v>159712.32090799999</v>
      </c>
      <c r="D80" s="95">
        <v>3732169.1941</v>
      </c>
      <c r="E80" s="95">
        <f t="shared" si="10"/>
        <v>4.2793429933584266E-2</v>
      </c>
      <c r="F80" s="95">
        <f t="shared" si="13"/>
        <v>192</v>
      </c>
      <c r="G80" s="95">
        <f t="shared" si="14"/>
        <v>45</v>
      </c>
      <c r="H80" s="95">
        <f t="shared" si="15"/>
        <v>23</v>
      </c>
      <c r="I80" s="95">
        <f t="shared" si="11"/>
        <v>260</v>
      </c>
      <c r="J80" s="110">
        <f t="shared" si="12"/>
        <v>11.12629178273191</v>
      </c>
    </row>
    <row r="81" spans="1:10" x14ac:dyDescent="0.3">
      <c r="A81" s="109" t="s">
        <v>394</v>
      </c>
      <c r="B81" s="95">
        <v>17110005</v>
      </c>
      <c r="C81" s="95">
        <v>36121.703705100001</v>
      </c>
      <c r="D81" s="95">
        <v>3732169.1941</v>
      </c>
      <c r="E81" s="95">
        <f t="shared" si="10"/>
        <v>9.6784743205648345E-3</v>
      </c>
      <c r="F81" s="95">
        <f t="shared" si="13"/>
        <v>192</v>
      </c>
      <c r="G81" s="95">
        <f t="shared" si="14"/>
        <v>45</v>
      </c>
      <c r="H81" s="95">
        <f t="shared" si="15"/>
        <v>23</v>
      </c>
      <c r="I81" s="95">
        <f t="shared" si="11"/>
        <v>260</v>
      </c>
      <c r="J81" s="110">
        <f t="shared" si="12"/>
        <v>2.5164033233468568</v>
      </c>
    </row>
    <row r="82" spans="1:10" x14ac:dyDescent="0.3">
      <c r="A82" s="109" t="s">
        <v>394</v>
      </c>
      <c r="B82" s="95">
        <v>17110006</v>
      </c>
      <c r="C82" s="95">
        <v>66721.675225700004</v>
      </c>
      <c r="D82" s="95">
        <v>3732169.1941</v>
      </c>
      <c r="E82" s="95">
        <f t="shared" si="10"/>
        <v>1.7877451893439603E-2</v>
      </c>
      <c r="F82" s="95">
        <f t="shared" si="13"/>
        <v>192</v>
      </c>
      <c r="G82" s="95">
        <f t="shared" si="14"/>
        <v>45</v>
      </c>
      <c r="H82" s="95">
        <f t="shared" si="15"/>
        <v>23</v>
      </c>
      <c r="I82" s="95">
        <f t="shared" si="11"/>
        <v>260</v>
      </c>
      <c r="J82" s="110">
        <f t="shared" si="12"/>
        <v>4.6481374922942971</v>
      </c>
    </row>
    <row r="83" spans="1:10" x14ac:dyDescent="0.3">
      <c r="A83" s="109" t="s">
        <v>394</v>
      </c>
      <c r="B83" s="95">
        <v>17110007</v>
      </c>
      <c r="C83" s="95">
        <v>176399.83851100001</v>
      </c>
      <c r="D83" s="95">
        <v>3732169.1941</v>
      </c>
      <c r="E83" s="95">
        <f t="shared" si="10"/>
        <v>4.7264694963417446E-2</v>
      </c>
      <c r="F83" s="95">
        <f t="shared" si="13"/>
        <v>192</v>
      </c>
      <c r="G83" s="95">
        <f t="shared" si="14"/>
        <v>45</v>
      </c>
      <c r="H83" s="95">
        <f t="shared" si="15"/>
        <v>23</v>
      </c>
      <c r="I83" s="95">
        <f t="shared" si="11"/>
        <v>260</v>
      </c>
      <c r="J83" s="110">
        <f t="shared" si="12"/>
        <v>12.288820690488535</v>
      </c>
    </row>
    <row r="84" spans="1:10" x14ac:dyDescent="0.3">
      <c r="A84" s="109" t="s">
        <v>394</v>
      </c>
      <c r="B84" s="95">
        <v>17110008</v>
      </c>
      <c r="C84" s="95">
        <v>155839.806006</v>
      </c>
      <c r="D84" s="95">
        <v>3732169.1941</v>
      </c>
      <c r="E84" s="95">
        <f t="shared" si="10"/>
        <v>4.1755825607359756E-2</v>
      </c>
      <c r="F84" s="95">
        <f t="shared" si="13"/>
        <v>192</v>
      </c>
      <c r="G84" s="95">
        <f t="shared" si="14"/>
        <v>45</v>
      </c>
      <c r="H84" s="95">
        <f t="shared" si="15"/>
        <v>23</v>
      </c>
      <c r="I84" s="95">
        <f t="shared" si="11"/>
        <v>260</v>
      </c>
      <c r="J84" s="110">
        <f t="shared" si="12"/>
        <v>10.856514657913536</v>
      </c>
    </row>
    <row r="85" spans="1:10" x14ac:dyDescent="0.3">
      <c r="A85" s="109" t="s">
        <v>394</v>
      </c>
      <c r="B85" s="95">
        <v>17110009</v>
      </c>
      <c r="C85" s="95">
        <v>91826.117534999998</v>
      </c>
      <c r="D85" s="95">
        <v>3732169.1941</v>
      </c>
      <c r="E85" s="95">
        <f t="shared" si="10"/>
        <v>2.4603953561420346E-2</v>
      </c>
      <c r="F85" s="95">
        <f t="shared" si="13"/>
        <v>192</v>
      </c>
      <c r="G85" s="95">
        <f t="shared" si="14"/>
        <v>45</v>
      </c>
      <c r="H85" s="95">
        <f t="shared" si="15"/>
        <v>23</v>
      </c>
      <c r="I85" s="95">
        <f t="shared" si="11"/>
        <v>260</v>
      </c>
      <c r="J85" s="110">
        <f t="shared" si="12"/>
        <v>6.3970279259692902</v>
      </c>
    </row>
    <row r="86" spans="1:10" x14ac:dyDescent="0.3">
      <c r="A86" s="109" t="s">
        <v>394</v>
      </c>
      <c r="B86" s="95">
        <v>17110010</v>
      </c>
      <c r="C86" s="95">
        <v>190250.45923899999</v>
      </c>
      <c r="D86" s="95">
        <v>3732169.1941</v>
      </c>
      <c r="E86" s="95">
        <f t="shared" si="10"/>
        <v>5.0975839878791521E-2</v>
      </c>
      <c r="F86" s="95">
        <f t="shared" si="13"/>
        <v>192</v>
      </c>
      <c r="G86" s="95">
        <f t="shared" si="14"/>
        <v>45</v>
      </c>
      <c r="H86" s="95">
        <f t="shared" si="15"/>
        <v>23</v>
      </c>
      <c r="I86" s="95">
        <f t="shared" si="11"/>
        <v>260</v>
      </c>
      <c r="J86" s="110">
        <f t="shared" si="12"/>
        <v>13.253718368485796</v>
      </c>
    </row>
    <row r="87" spans="1:10" x14ac:dyDescent="0.3">
      <c r="A87" s="109" t="s">
        <v>394</v>
      </c>
      <c r="B87" s="95">
        <v>17110011</v>
      </c>
      <c r="C87" s="95">
        <v>160022.00466800001</v>
      </c>
      <c r="D87" s="95">
        <v>3732169.1941</v>
      </c>
      <c r="E87" s="95">
        <f t="shared" si="10"/>
        <v>4.2876406814827905E-2</v>
      </c>
      <c r="F87" s="95">
        <f t="shared" si="13"/>
        <v>192</v>
      </c>
      <c r="G87" s="95">
        <f t="shared" si="14"/>
        <v>45</v>
      </c>
      <c r="H87" s="95">
        <f t="shared" si="15"/>
        <v>23</v>
      </c>
      <c r="I87" s="95">
        <f t="shared" si="11"/>
        <v>260</v>
      </c>
      <c r="J87" s="110">
        <f t="shared" si="12"/>
        <v>11.147865771855255</v>
      </c>
    </row>
    <row r="88" spans="1:10" x14ac:dyDescent="0.3">
      <c r="A88" s="109" t="s">
        <v>394</v>
      </c>
      <c r="B88" s="95">
        <v>17110012</v>
      </c>
      <c r="C88" s="95">
        <v>313860.066345</v>
      </c>
      <c r="D88" s="95">
        <v>3732169.1941</v>
      </c>
      <c r="E88" s="95">
        <f t="shared" si="10"/>
        <v>8.4095883659606241E-2</v>
      </c>
      <c r="F88" s="95">
        <f t="shared" si="13"/>
        <v>192</v>
      </c>
      <c r="G88" s="95">
        <f t="shared" si="14"/>
        <v>45</v>
      </c>
      <c r="H88" s="95">
        <f t="shared" si="15"/>
        <v>23</v>
      </c>
      <c r="I88" s="95">
        <f t="shared" si="11"/>
        <v>260</v>
      </c>
      <c r="J88" s="110">
        <f t="shared" si="12"/>
        <v>21.864929751497623</v>
      </c>
    </row>
    <row r="89" spans="1:10" x14ac:dyDescent="0.3">
      <c r="A89" s="109" t="s">
        <v>394</v>
      </c>
      <c r="B89" s="95">
        <v>17110013</v>
      </c>
      <c r="C89" s="95">
        <v>177878.49289200001</v>
      </c>
      <c r="D89" s="95">
        <v>3732169.1941</v>
      </c>
      <c r="E89" s="95">
        <f t="shared" si="10"/>
        <v>4.7660886642866898E-2</v>
      </c>
      <c r="F89" s="95">
        <f t="shared" si="13"/>
        <v>192</v>
      </c>
      <c r="G89" s="95">
        <f t="shared" si="14"/>
        <v>45</v>
      </c>
      <c r="H89" s="95">
        <f t="shared" si="15"/>
        <v>23</v>
      </c>
      <c r="I89" s="95">
        <f t="shared" si="11"/>
        <v>260</v>
      </c>
      <c r="J89" s="110">
        <f t="shared" si="12"/>
        <v>12.391830527145393</v>
      </c>
    </row>
    <row r="90" spans="1:10" x14ac:dyDescent="0.3">
      <c r="A90" s="109" t="s">
        <v>394</v>
      </c>
      <c r="B90" s="95">
        <v>17110014</v>
      </c>
      <c r="C90" s="95">
        <v>210333.677387</v>
      </c>
      <c r="D90" s="95">
        <v>3732169.1941</v>
      </c>
      <c r="E90" s="95">
        <f t="shared" si="10"/>
        <v>5.6356951265635551E-2</v>
      </c>
      <c r="F90" s="95">
        <f t="shared" si="13"/>
        <v>192</v>
      </c>
      <c r="G90" s="95">
        <f t="shared" si="14"/>
        <v>45</v>
      </c>
      <c r="H90" s="95">
        <f t="shared" si="15"/>
        <v>23</v>
      </c>
      <c r="I90" s="95">
        <f t="shared" si="11"/>
        <v>260</v>
      </c>
      <c r="J90" s="110">
        <f t="shared" si="12"/>
        <v>14.652807329065244</v>
      </c>
    </row>
    <row r="91" spans="1:10" x14ac:dyDescent="0.3">
      <c r="A91" s="109" t="s">
        <v>394</v>
      </c>
      <c r="B91" s="95">
        <v>17110015</v>
      </c>
      <c r="C91" s="95">
        <v>321767.92812499998</v>
      </c>
      <c r="D91" s="95">
        <v>3732169.1941</v>
      </c>
      <c r="E91" s="95">
        <f t="shared" si="10"/>
        <v>8.6214721624535903E-2</v>
      </c>
      <c r="F91" s="95">
        <f t="shared" si="13"/>
        <v>192</v>
      </c>
      <c r="G91" s="95">
        <f t="shared" si="14"/>
        <v>45</v>
      </c>
      <c r="H91" s="95">
        <f t="shared" si="15"/>
        <v>23</v>
      </c>
      <c r="I91" s="95">
        <f t="shared" si="11"/>
        <v>260</v>
      </c>
      <c r="J91" s="110">
        <f t="shared" si="12"/>
        <v>22.415827622379336</v>
      </c>
    </row>
    <row r="92" spans="1:10" x14ac:dyDescent="0.3">
      <c r="A92" s="109" t="s">
        <v>394</v>
      </c>
      <c r="B92" s="95">
        <v>17110016</v>
      </c>
      <c r="C92" s="95">
        <v>78878.870536300004</v>
      </c>
      <c r="D92" s="95">
        <v>3732169.1941</v>
      </c>
      <c r="E92" s="95">
        <f t="shared" si="10"/>
        <v>2.1134859229049872E-2</v>
      </c>
      <c r="F92" s="95">
        <f t="shared" si="13"/>
        <v>192</v>
      </c>
      <c r="G92" s="95">
        <f t="shared" si="14"/>
        <v>45</v>
      </c>
      <c r="H92" s="95">
        <f t="shared" si="15"/>
        <v>23</v>
      </c>
      <c r="I92" s="95">
        <f t="shared" si="11"/>
        <v>260</v>
      </c>
      <c r="J92" s="110">
        <f t="shared" si="12"/>
        <v>5.4950633995529667</v>
      </c>
    </row>
    <row r="93" spans="1:10" x14ac:dyDescent="0.3">
      <c r="A93" s="109" t="s">
        <v>394</v>
      </c>
      <c r="B93" s="95">
        <v>17110017</v>
      </c>
      <c r="C93" s="95">
        <v>22412.191814000002</v>
      </c>
      <c r="D93" s="95">
        <v>3732169.1941</v>
      </c>
      <c r="E93" s="95">
        <f t="shared" si="10"/>
        <v>6.0051382047283169E-3</v>
      </c>
      <c r="F93" s="95">
        <f t="shared" si="13"/>
        <v>192</v>
      </c>
      <c r="G93" s="95">
        <f t="shared" si="14"/>
        <v>45</v>
      </c>
      <c r="H93" s="95">
        <f t="shared" si="15"/>
        <v>23</v>
      </c>
      <c r="I93" s="95">
        <f t="shared" si="11"/>
        <v>260</v>
      </c>
      <c r="J93" s="110">
        <f t="shared" si="12"/>
        <v>1.5613359332293624</v>
      </c>
    </row>
    <row r="94" spans="1:10" x14ac:dyDescent="0.3">
      <c r="A94" s="109" t="s">
        <v>394</v>
      </c>
      <c r="B94" s="95">
        <v>17110018</v>
      </c>
      <c r="C94" s="95">
        <v>178904.10192300001</v>
      </c>
      <c r="D94" s="95">
        <v>3732169.1941</v>
      </c>
      <c r="E94" s="95">
        <f t="shared" si="10"/>
        <v>4.7935689037308535E-2</v>
      </c>
      <c r="F94" s="95">
        <f t="shared" si="13"/>
        <v>192</v>
      </c>
      <c r="G94" s="95">
        <f t="shared" si="14"/>
        <v>45</v>
      </c>
      <c r="H94" s="95">
        <f t="shared" si="15"/>
        <v>23</v>
      </c>
      <c r="I94" s="95">
        <f t="shared" si="11"/>
        <v>260</v>
      </c>
      <c r="J94" s="110">
        <f t="shared" si="12"/>
        <v>12.463279149700218</v>
      </c>
    </row>
    <row r="95" spans="1:10" x14ac:dyDescent="0.3">
      <c r="A95" s="109" t="s">
        <v>394</v>
      </c>
      <c r="B95" s="95">
        <v>17110019</v>
      </c>
      <c r="C95" s="95">
        <v>694197.09035800002</v>
      </c>
      <c r="D95" s="95">
        <v>3732169.1941</v>
      </c>
      <c r="E95" s="95">
        <f t="shared" si="10"/>
        <v>0.18600364942066977</v>
      </c>
      <c r="F95" s="95">
        <f t="shared" si="13"/>
        <v>192</v>
      </c>
      <c r="G95" s="95">
        <f t="shared" si="14"/>
        <v>45</v>
      </c>
      <c r="H95" s="95">
        <f t="shared" si="15"/>
        <v>23</v>
      </c>
      <c r="I95" s="95">
        <f t="shared" si="11"/>
        <v>260</v>
      </c>
      <c r="J95" s="110">
        <f t="shared" si="12"/>
        <v>48.36094884937414</v>
      </c>
    </row>
    <row r="96" spans="1:10" x14ac:dyDescent="0.3">
      <c r="A96" s="109" t="s">
        <v>394</v>
      </c>
      <c r="B96" s="95">
        <v>17110020</v>
      </c>
      <c r="C96" s="95">
        <v>73267.039550300004</v>
      </c>
      <c r="D96" s="95">
        <v>3732169.1941</v>
      </c>
      <c r="E96" s="95">
        <f t="shared" si="10"/>
        <v>1.9631221346053714E-2</v>
      </c>
      <c r="F96" s="95">
        <f t="shared" si="13"/>
        <v>192</v>
      </c>
      <c r="G96" s="95">
        <f t="shared" si="14"/>
        <v>45</v>
      </c>
      <c r="H96" s="95">
        <f t="shared" si="15"/>
        <v>23</v>
      </c>
      <c r="I96" s="95">
        <f t="shared" si="11"/>
        <v>260</v>
      </c>
      <c r="J96" s="110">
        <f t="shared" si="12"/>
        <v>5.1041175499739655</v>
      </c>
    </row>
    <row r="97" spans="1:10" x14ac:dyDescent="0.3">
      <c r="A97" s="109" t="s">
        <v>394</v>
      </c>
      <c r="B97" s="95">
        <v>17110021</v>
      </c>
      <c r="C97" s="95">
        <v>2627.9105346199999</v>
      </c>
      <c r="D97" s="95">
        <v>3732169.1941</v>
      </c>
      <c r="E97" s="95">
        <f t="shared" si="10"/>
        <v>7.0412416960472543E-4</v>
      </c>
      <c r="F97" s="95">
        <f t="shared" si="13"/>
        <v>192</v>
      </c>
      <c r="G97" s="95">
        <f t="shared" si="14"/>
        <v>45</v>
      </c>
      <c r="H97" s="95">
        <f t="shared" si="15"/>
        <v>23</v>
      </c>
      <c r="I97" s="95">
        <f t="shared" si="11"/>
        <v>260</v>
      </c>
      <c r="J97" s="110">
        <f t="shared" si="12"/>
        <v>0.18307228409722862</v>
      </c>
    </row>
    <row r="98" spans="1:10" x14ac:dyDescent="0.3">
      <c r="A98" s="109" t="s">
        <v>395</v>
      </c>
      <c r="B98" s="95">
        <v>17080001</v>
      </c>
      <c r="C98" s="95">
        <v>30658.332742999999</v>
      </c>
      <c r="D98" s="95">
        <v>2322395.0495699998</v>
      </c>
      <c r="E98" s="95">
        <f t="shared" si="10"/>
        <v>1.3201170381704225E-2</v>
      </c>
      <c r="F98" s="95">
        <f>Input!I7</f>
        <v>99</v>
      </c>
      <c r="G98" s="95">
        <f>Input!J7</f>
        <v>245</v>
      </c>
      <c r="H98" s="95">
        <f>Input!K7</f>
        <v>76</v>
      </c>
      <c r="I98" s="95">
        <f t="shared" si="11"/>
        <v>420</v>
      </c>
      <c r="J98" s="110">
        <f t="shared" si="12"/>
        <v>5.5444915603157749</v>
      </c>
    </row>
    <row r="99" spans="1:10" x14ac:dyDescent="0.3">
      <c r="A99" s="109" t="s">
        <v>395</v>
      </c>
      <c r="B99" s="95">
        <v>17080002</v>
      </c>
      <c r="C99" s="95">
        <v>15562.6771334</v>
      </c>
      <c r="D99" s="95">
        <v>2322395.0495699998</v>
      </c>
      <c r="E99" s="95">
        <f t="shared" si="10"/>
        <v>6.7011325813330028E-3</v>
      </c>
      <c r="F99" s="95">
        <f t="shared" ref="F99:F100" si="16">F98</f>
        <v>99</v>
      </c>
      <c r="G99" s="95">
        <f t="shared" ref="G99:G100" si="17">G98</f>
        <v>245</v>
      </c>
      <c r="H99" s="95">
        <f t="shared" ref="H99:H100" si="18">H98</f>
        <v>76</v>
      </c>
      <c r="I99" s="95">
        <f t="shared" si="11"/>
        <v>420</v>
      </c>
      <c r="J99" s="110">
        <f t="shared" si="12"/>
        <v>2.814475684159861</v>
      </c>
    </row>
    <row r="100" spans="1:10" ht="15" thickBot="1" x14ac:dyDescent="0.35">
      <c r="A100" s="111" t="s">
        <v>395</v>
      </c>
      <c r="B100" s="112">
        <v>17090012</v>
      </c>
      <c r="C100" s="112">
        <v>105125.456844</v>
      </c>
      <c r="D100" s="112">
        <v>2322395.0495699998</v>
      </c>
      <c r="E100" s="112">
        <f t="shared" si="10"/>
        <v>4.52659666422663E-2</v>
      </c>
      <c r="F100" s="112">
        <f t="shared" si="16"/>
        <v>99</v>
      </c>
      <c r="G100" s="112">
        <f t="shared" si="17"/>
        <v>245</v>
      </c>
      <c r="H100" s="112">
        <f t="shared" si="18"/>
        <v>76</v>
      </c>
      <c r="I100" s="112">
        <f t="shared" si="11"/>
        <v>420</v>
      </c>
      <c r="J100" s="113">
        <f t="shared" si="12"/>
        <v>19.011705989751846</v>
      </c>
    </row>
    <row r="101" spans="1:10" ht="15" thickTop="1" x14ac:dyDescent="0.3"/>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D1"/>
  <sheetViews>
    <sheetView workbookViewId="0">
      <selection activeCell="J10" sqref="J10"/>
    </sheetView>
  </sheetViews>
  <sheetFormatPr defaultRowHeight="14.4" x14ac:dyDescent="0.3"/>
  <sheetData>
    <row r="1" spans="1:4" ht="21" x14ac:dyDescent="0.4">
      <c r="A1" s="237" t="s">
        <v>4</v>
      </c>
      <c r="B1" s="238"/>
      <c r="C1" s="238"/>
      <c r="D1" s="238"/>
    </row>
  </sheetData>
  <mergeCells count="1">
    <mergeCell ref="A1:D1"/>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L75"/>
  <sheetViews>
    <sheetView workbookViewId="0">
      <selection activeCell="L6" sqref="L6"/>
    </sheetView>
  </sheetViews>
  <sheetFormatPr defaultRowHeight="14.4" x14ac:dyDescent="0.3"/>
  <cols>
    <col min="1" max="1" width="11.6640625" customWidth="1"/>
    <col min="2" max="3" width="21.77734375" customWidth="1"/>
    <col min="4" max="4" width="12" bestFit="1" customWidth="1"/>
    <col min="5" max="5" width="2.5546875" style="93" customWidth="1"/>
    <col min="6" max="7" width="21.77734375" customWidth="1"/>
    <col min="8" max="8" width="2.77734375" style="93" customWidth="1"/>
    <col min="9" max="10" width="21.77734375" customWidth="1"/>
    <col min="11" max="11" width="3.21875" style="93" customWidth="1"/>
    <col min="12" max="12" width="21.77734375" customWidth="1"/>
  </cols>
  <sheetData>
    <row r="1" spans="1:12" s="137" customFormat="1" ht="22.2" thickTop="1" thickBot="1" x14ac:dyDescent="0.45">
      <c r="A1" s="239" t="s">
        <v>488</v>
      </c>
      <c r="B1" s="240"/>
      <c r="C1" s="240"/>
      <c r="D1" s="241"/>
      <c r="E1" s="138"/>
      <c r="F1" s="239" t="s">
        <v>489</v>
      </c>
      <c r="G1" s="241"/>
      <c r="H1" s="138"/>
      <c r="I1" s="239" t="s">
        <v>490</v>
      </c>
      <c r="J1" s="241"/>
      <c r="K1" s="138"/>
      <c r="L1" s="143" t="s">
        <v>491</v>
      </c>
    </row>
    <row r="2" spans="1:12" s="118" customFormat="1" ht="31.8" thickTop="1" x14ac:dyDescent="0.3">
      <c r="A2" s="121" t="s">
        <v>6</v>
      </c>
      <c r="B2" s="122" t="s">
        <v>492</v>
      </c>
      <c r="C2" s="122" t="s">
        <v>493</v>
      </c>
      <c r="D2" s="139" t="s">
        <v>385</v>
      </c>
      <c r="E2" s="119"/>
      <c r="F2" s="129" t="s">
        <v>494</v>
      </c>
      <c r="G2" s="123" t="s">
        <v>495</v>
      </c>
      <c r="H2" s="119"/>
      <c r="I2" s="142" t="s">
        <v>496</v>
      </c>
      <c r="J2" s="123" t="s">
        <v>497</v>
      </c>
      <c r="K2" s="119"/>
      <c r="L2" s="144" t="s">
        <v>498</v>
      </c>
    </row>
    <row r="3" spans="1:12" x14ac:dyDescent="0.3">
      <c r="A3" s="114">
        <v>17010214</v>
      </c>
      <c r="B3" s="95">
        <v>175</v>
      </c>
      <c r="C3" s="120">
        <v>6724407</v>
      </c>
      <c r="D3" s="124">
        <f>B3/C3</f>
        <v>2.602459964127692E-5</v>
      </c>
      <c r="F3" s="109">
        <v>8624801</v>
      </c>
      <c r="G3" s="140">
        <v>224</v>
      </c>
      <c r="I3" s="109">
        <f>'Water Use Current M&amp;I'!AS3</f>
        <v>68.301538865848542</v>
      </c>
      <c r="J3" s="124">
        <f>I3/B3</f>
        <v>0.39029450780484881</v>
      </c>
      <c r="L3" s="135">
        <f>J3*G3</f>
        <v>87.425969748286136</v>
      </c>
    </row>
    <row r="4" spans="1:12" x14ac:dyDescent="0.3">
      <c r="A4" s="114">
        <v>17010215</v>
      </c>
      <c r="B4" s="95">
        <v>35</v>
      </c>
      <c r="C4" s="120">
        <v>6724407</v>
      </c>
      <c r="D4" s="124">
        <f t="shared" ref="D4:D67" si="0">B4/C4</f>
        <v>5.204919928255384E-6</v>
      </c>
      <c r="F4" s="109">
        <v>8624801</v>
      </c>
      <c r="G4" s="140">
        <v>45</v>
      </c>
      <c r="I4" s="109">
        <f>'Water Use Current M&amp;I'!AS4</f>
        <v>0</v>
      </c>
      <c r="J4" s="124">
        <f t="shared" ref="J4:J67" si="1">I4/B4</f>
        <v>0</v>
      </c>
      <c r="L4" s="135">
        <f t="shared" ref="L4:L67" si="2">J4*G4</f>
        <v>0</v>
      </c>
    </row>
    <row r="5" spans="1:12" x14ac:dyDescent="0.3">
      <c r="A5" s="114">
        <v>17010216</v>
      </c>
      <c r="B5" s="95">
        <v>7147</v>
      </c>
      <c r="C5" s="120">
        <v>6724407</v>
      </c>
      <c r="D5" s="124">
        <f t="shared" si="0"/>
        <v>1.0628446493497494E-3</v>
      </c>
      <c r="F5" s="109">
        <v>8624801</v>
      </c>
      <c r="G5" s="140">
        <v>9167</v>
      </c>
      <c r="I5" s="109">
        <f>'Water Use Current M&amp;I'!AS5</f>
        <v>531.47714688709391</v>
      </c>
      <c r="J5" s="124">
        <f t="shared" si="1"/>
        <v>7.4363669635804375E-2</v>
      </c>
      <c r="L5" s="135">
        <f t="shared" si="2"/>
        <v>681.69175955141873</v>
      </c>
    </row>
    <row r="6" spans="1:12" x14ac:dyDescent="0.3">
      <c r="A6" s="114">
        <v>17010303</v>
      </c>
      <c r="B6" s="95">
        <v>73</v>
      </c>
      <c r="C6" s="120">
        <v>6724407</v>
      </c>
      <c r="D6" s="124">
        <f t="shared" si="0"/>
        <v>1.0855975850361228E-5</v>
      </c>
      <c r="F6" s="109">
        <v>8624801</v>
      </c>
      <c r="G6" s="140">
        <v>94</v>
      </c>
      <c r="I6" s="109">
        <f>'Water Use Current M&amp;I'!AS6</f>
        <v>0</v>
      </c>
      <c r="J6" s="124">
        <f t="shared" si="1"/>
        <v>0</v>
      </c>
      <c r="L6" s="135">
        <f t="shared" si="2"/>
        <v>0</v>
      </c>
    </row>
    <row r="7" spans="1:12" x14ac:dyDescent="0.3">
      <c r="A7" s="114">
        <v>17010305</v>
      </c>
      <c r="B7" s="95">
        <v>214259</v>
      </c>
      <c r="C7" s="120">
        <v>6724407</v>
      </c>
      <c r="D7" s="124">
        <f t="shared" si="0"/>
        <v>3.1862883968802005E-2</v>
      </c>
      <c r="F7" s="109">
        <v>8624801</v>
      </c>
      <c r="G7" s="140">
        <v>274811</v>
      </c>
      <c r="I7" s="109">
        <f>'Water Use Current M&amp;I'!AS7</f>
        <v>113603.51343538969</v>
      </c>
      <c r="J7" s="124">
        <f t="shared" si="1"/>
        <v>0.53021582960524261</v>
      </c>
      <c r="L7" s="135">
        <f t="shared" si="2"/>
        <v>145709.14234964634</v>
      </c>
    </row>
    <row r="8" spans="1:12" x14ac:dyDescent="0.3">
      <c r="A8" s="114">
        <v>17010306</v>
      </c>
      <c r="B8" s="95">
        <v>57883</v>
      </c>
      <c r="C8" s="120">
        <v>6724407</v>
      </c>
      <c r="D8" s="124">
        <f t="shared" si="0"/>
        <v>8.6078965773487542E-3</v>
      </c>
      <c r="F8" s="109">
        <v>8624801</v>
      </c>
      <c r="G8" s="140">
        <v>74241</v>
      </c>
      <c r="I8" s="109">
        <f>'Water Use Current M&amp;I'!AS8</f>
        <v>31120.443445433368</v>
      </c>
      <c r="J8" s="124">
        <f t="shared" si="1"/>
        <v>0.53764392732638888</v>
      </c>
      <c r="L8" s="135">
        <f t="shared" si="2"/>
        <v>39915.222808638435</v>
      </c>
    </row>
    <row r="9" spans="1:12" x14ac:dyDescent="0.3">
      <c r="A9" s="114">
        <v>17010307</v>
      </c>
      <c r="B9" s="95">
        <v>98584</v>
      </c>
      <c r="C9" s="120">
        <v>6724407</v>
      </c>
      <c r="D9" s="124">
        <f t="shared" si="0"/>
        <v>1.4660623605917964E-2</v>
      </c>
      <c r="F9" s="109">
        <v>8624801</v>
      </c>
      <c r="G9" s="140">
        <v>126445</v>
      </c>
      <c r="I9" s="109">
        <f>'Water Use Current M&amp;I'!AS9</f>
        <v>16386.049219096938</v>
      </c>
      <c r="J9" s="124">
        <f t="shared" si="1"/>
        <v>0.16621408361495718</v>
      </c>
      <c r="L9" s="135">
        <f t="shared" si="2"/>
        <v>21016.939802693261</v>
      </c>
    </row>
    <row r="10" spans="1:12" x14ac:dyDescent="0.3">
      <c r="A10" s="114">
        <v>17010308</v>
      </c>
      <c r="B10" s="95">
        <v>113320</v>
      </c>
      <c r="C10" s="120">
        <v>6724407</v>
      </c>
      <c r="D10" s="124">
        <f t="shared" si="0"/>
        <v>1.685204360771143E-2</v>
      </c>
      <c r="F10" s="109">
        <v>8624801</v>
      </c>
      <c r="G10" s="140">
        <v>145346</v>
      </c>
      <c r="I10" s="109">
        <f>'Water Use Current M&amp;I'!AS10</f>
        <v>25583.308942908461</v>
      </c>
      <c r="J10" s="124">
        <f t="shared" si="1"/>
        <v>0.22576163910085123</v>
      </c>
      <c r="L10" s="135">
        <f t="shared" si="2"/>
        <v>32813.55119675232</v>
      </c>
    </row>
    <row r="11" spans="1:12" x14ac:dyDescent="0.3">
      <c r="A11" s="114">
        <v>17020001</v>
      </c>
      <c r="B11" s="95">
        <v>11708</v>
      </c>
      <c r="C11" s="120">
        <v>6724407</v>
      </c>
      <c r="D11" s="124">
        <f t="shared" si="0"/>
        <v>1.7411200720004009E-3</v>
      </c>
      <c r="F11" s="109">
        <v>8624801</v>
      </c>
      <c r="G11" s="140">
        <v>15017</v>
      </c>
      <c r="I11" s="109">
        <f>'Water Use Current M&amp;I'!AS11</f>
        <v>425.70769619194346</v>
      </c>
      <c r="J11" s="124">
        <f t="shared" si="1"/>
        <v>3.636041135906589E-2</v>
      </c>
      <c r="L11" s="135">
        <f t="shared" si="2"/>
        <v>546.02429737909245</v>
      </c>
    </row>
    <row r="12" spans="1:12" x14ac:dyDescent="0.3">
      <c r="A12" s="114">
        <v>17020002</v>
      </c>
      <c r="B12" s="95">
        <v>4391</v>
      </c>
      <c r="C12" s="120">
        <v>6724407</v>
      </c>
      <c r="D12" s="124">
        <f t="shared" si="0"/>
        <v>6.5299438299912542E-4</v>
      </c>
      <c r="F12" s="109">
        <v>8624801</v>
      </c>
      <c r="G12" s="140">
        <v>5632</v>
      </c>
      <c r="I12" s="109">
        <f>'Water Use Current M&amp;I'!AS12</f>
        <v>427.00688327080366</v>
      </c>
      <c r="J12" s="124">
        <f t="shared" si="1"/>
        <v>9.7245931056889917E-2</v>
      </c>
      <c r="L12" s="135">
        <f t="shared" si="2"/>
        <v>547.689083712404</v>
      </c>
    </row>
    <row r="13" spans="1:12" x14ac:dyDescent="0.3">
      <c r="A13" s="114">
        <v>17020003</v>
      </c>
      <c r="B13" s="95">
        <v>24092</v>
      </c>
      <c r="C13" s="120">
        <v>6724407</v>
      </c>
      <c r="D13" s="124">
        <f t="shared" si="0"/>
        <v>3.5827694546151059E-3</v>
      </c>
      <c r="F13" s="109">
        <v>8624801</v>
      </c>
      <c r="G13" s="140">
        <v>30901</v>
      </c>
      <c r="I13" s="109">
        <f>'Water Use Current M&amp;I'!AS13</f>
        <v>2706.8947883007099</v>
      </c>
      <c r="J13" s="124">
        <f t="shared" si="1"/>
        <v>0.11235658261251494</v>
      </c>
      <c r="L13" s="135">
        <f t="shared" si="2"/>
        <v>3471.930759309324</v>
      </c>
    </row>
    <row r="14" spans="1:12" x14ac:dyDescent="0.3">
      <c r="A14" s="114">
        <v>17020004</v>
      </c>
      <c r="B14" s="95">
        <v>3104</v>
      </c>
      <c r="C14" s="120">
        <v>6724407</v>
      </c>
      <c r="D14" s="124">
        <f t="shared" si="0"/>
        <v>4.6160204163727748E-4</v>
      </c>
      <c r="F14" s="109">
        <v>8624801</v>
      </c>
      <c r="G14" s="140">
        <v>3981</v>
      </c>
      <c r="I14" s="109">
        <f>'Water Use Current M&amp;I'!AS14</f>
        <v>136.90234945215758</v>
      </c>
      <c r="J14" s="124">
        <f t="shared" si="1"/>
        <v>4.4105138354432208E-2</v>
      </c>
      <c r="L14" s="135">
        <f t="shared" si="2"/>
        <v>175.58255578899463</v>
      </c>
    </row>
    <row r="15" spans="1:12" x14ac:dyDescent="0.3">
      <c r="A15" s="114">
        <v>17020005</v>
      </c>
      <c r="B15" s="95">
        <v>12568</v>
      </c>
      <c r="C15" s="120">
        <v>6724407</v>
      </c>
      <c r="D15" s="124">
        <f t="shared" si="0"/>
        <v>1.8690123902375332E-3</v>
      </c>
      <c r="F15" s="109">
        <v>8624801</v>
      </c>
      <c r="G15" s="140">
        <v>16120</v>
      </c>
      <c r="I15" s="109">
        <f>'Water Use Current M&amp;I'!AS15</f>
        <v>1136.6111629910852</v>
      </c>
      <c r="J15" s="124">
        <f t="shared" si="1"/>
        <v>9.0436916215076796E-2</v>
      </c>
      <c r="L15" s="135">
        <f t="shared" si="2"/>
        <v>1457.8430893870379</v>
      </c>
    </row>
    <row r="16" spans="1:12" x14ac:dyDescent="0.3">
      <c r="A16" s="114">
        <v>17020006</v>
      </c>
      <c r="B16" s="95">
        <v>25542</v>
      </c>
      <c r="C16" s="120">
        <v>6724407</v>
      </c>
      <c r="D16" s="124">
        <f t="shared" si="0"/>
        <v>3.798401851642829E-3</v>
      </c>
      <c r="F16" s="109">
        <v>8624801</v>
      </c>
      <c r="G16" s="140">
        <v>32760</v>
      </c>
      <c r="I16" s="109">
        <f>'Water Use Current M&amp;I'!AS16</f>
        <v>4184.7361159175762</v>
      </c>
      <c r="J16" s="124">
        <f t="shared" si="1"/>
        <v>0.16383744874784967</v>
      </c>
      <c r="L16" s="135">
        <f t="shared" si="2"/>
        <v>5367.3148209795554</v>
      </c>
    </row>
    <row r="17" spans="1:12" x14ac:dyDescent="0.3">
      <c r="A17" s="114">
        <v>17020007</v>
      </c>
      <c r="B17" s="95">
        <v>889</v>
      </c>
      <c r="C17" s="120">
        <v>6724407</v>
      </c>
      <c r="D17" s="124">
        <f t="shared" si="0"/>
        <v>1.3220496617768674E-4</v>
      </c>
      <c r="F17" s="109">
        <v>8624801</v>
      </c>
      <c r="G17" s="140">
        <v>1140</v>
      </c>
      <c r="I17" s="109">
        <f>'Water Use Current M&amp;I'!AS17</f>
        <v>20.739587836059467</v>
      </c>
      <c r="J17" s="124">
        <f t="shared" si="1"/>
        <v>2.3329120175544959E-2</v>
      </c>
      <c r="L17" s="135">
        <f t="shared" si="2"/>
        <v>26.595197000121253</v>
      </c>
    </row>
    <row r="18" spans="1:12" x14ac:dyDescent="0.3">
      <c r="A18" s="114">
        <v>17020008</v>
      </c>
      <c r="B18" s="95">
        <v>6206</v>
      </c>
      <c r="C18" s="120">
        <v>6724407</v>
      </c>
      <c r="D18" s="124">
        <f t="shared" si="0"/>
        <v>9.2290665927865459E-4</v>
      </c>
      <c r="F18" s="109">
        <v>8624801</v>
      </c>
      <c r="G18" s="140">
        <v>7960</v>
      </c>
      <c r="I18" s="109">
        <f>'Water Use Current M&amp;I'!AS18</f>
        <v>1223.9407052468925</v>
      </c>
      <c r="J18" s="124">
        <f t="shared" si="1"/>
        <v>0.19721893413581898</v>
      </c>
      <c r="L18" s="135">
        <f t="shared" si="2"/>
        <v>1569.862715721119</v>
      </c>
    </row>
    <row r="19" spans="1:12" x14ac:dyDescent="0.3">
      <c r="A19" s="114">
        <v>17020009</v>
      </c>
      <c r="B19" s="95">
        <v>8932</v>
      </c>
      <c r="C19" s="120">
        <v>6724407</v>
      </c>
      <c r="D19" s="124">
        <f t="shared" si="0"/>
        <v>1.3282955656907739E-3</v>
      </c>
      <c r="F19" s="109">
        <v>8624801</v>
      </c>
      <c r="G19" s="140">
        <v>11456</v>
      </c>
      <c r="I19" s="109">
        <f>'Water Use Current M&amp;I'!AS19</f>
        <v>2220.3593942259176</v>
      </c>
      <c r="J19" s="124">
        <f t="shared" si="1"/>
        <v>0.24858479559179553</v>
      </c>
      <c r="L19" s="135">
        <f t="shared" si="2"/>
        <v>2847.7874182996097</v>
      </c>
    </row>
    <row r="20" spans="1:12" x14ac:dyDescent="0.3">
      <c r="A20" s="114">
        <v>17020010</v>
      </c>
      <c r="B20" s="95">
        <v>76781</v>
      </c>
      <c r="C20" s="120">
        <v>6724407</v>
      </c>
      <c r="D20" s="124">
        <f t="shared" si="0"/>
        <v>1.1418255914610761E-2</v>
      </c>
      <c r="F20" s="109">
        <v>8624801</v>
      </c>
      <c r="G20" s="140">
        <v>98480</v>
      </c>
      <c r="I20" s="109">
        <f>'Water Use Current M&amp;I'!AS20</f>
        <v>21603.896763883575</v>
      </c>
      <c r="J20" s="124">
        <f t="shared" si="1"/>
        <v>0.28137034896502489</v>
      </c>
      <c r="L20" s="135">
        <f t="shared" si="2"/>
        <v>27709.35196607565</v>
      </c>
    </row>
    <row r="21" spans="1:12" x14ac:dyDescent="0.3">
      <c r="A21" s="114">
        <v>17020011</v>
      </c>
      <c r="B21" s="95">
        <v>19500</v>
      </c>
      <c r="C21" s="120">
        <v>6724407</v>
      </c>
      <c r="D21" s="124">
        <f t="shared" si="0"/>
        <v>2.8998839600279996E-3</v>
      </c>
      <c r="F21" s="109">
        <v>8624801</v>
      </c>
      <c r="G21" s="140">
        <v>25011</v>
      </c>
      <c r="I21" s="109">
        <f>'Water Use Current M&amp;I'!AS21</f>
        <v>6385.556188896614</v>
      </c>
      <c r="J21" s="124">
        <f t="shared" si="1"/>
        <v>0.32746441994341613</v>
      </c>
      <c r="L21" s="135">
        <f t="shared" si="2"/>
        <v>8190.2126072047804</v>
      </c>
    </row>
    <row r="22" spans="1:12" x14ac:dyDescent="0.3">
      <c r="A22" s="114">
        <v>17020012</v>
      </c>
      <c r="B22" s="95">
        <v>2021</v>
      </c>
      <c r="C22" s="120">
        <v>6724407</v>
      </c>
      <c r="D22" s="124">
        <f t="shared" si="0"/>
        <v>3.0054694785726089E-4</v>
      </c>
      <c r="F22" s="109">
        <v>8624801</v>
      </c>
      <c r="G22" s="140">
        <v>2592</v>
      </c>
      <c r="I22" s="109">
        <f>'Water Use Current M&amp;I'!AS22</f>
        <v>192.82019221211729</v>
      </c>
      <c r="J22" s="124">
        <f t="shared" si="1"/>
        <v>9.5408308862997171E-2</v>
      </c>
      <c r="L22" s="135">
        <f t="shared" si="2"/>
        <v>247.29833657288867</v>
      </c>
    </row>
    <row r="23" spans="1:12" x14ac:dyDescent="0.3">
      <c r="A23" s="114">
        <v>17020013</v>
      </c>
      <c r="B23" s="95">
        <v>7415</v>
      </c>
      <c r="C23" s="120">
        <v>6724407</v>
      </c>
      <c r="D23" s="124">
        <f t="shared" si="0"/>
        <v>1.1026994648003906E-3</v>
      </c>
      <c r="F23" s="109">
        <v>8624801</v>
      </c>
      <c r="G23" s="140">
        <v>9511</v>
      </c>
      <c r="I23" s="109">
        <f>'Water Use Current M&amp;I'!AS23</f>
        <v>729.80968708530168</v>
      </c>
      <c r="J23" s="124">
        <f t="shared" si="1"/>
        <v>9.8423423747174874E-2</v>
      </c>
      <c r="L23" s="135">
        <f t="shared" si="2"/>
        <v>936.10518325938017</v>
      </c>
    </row>
    <row r="24" spans="1:12" x14ac:dyDescent="0.3">
      <c r="A24" s="114">
        <v>17020014</v>
      </c>
      <c r="B24" s="95">
        <v>7502</v>
      </c>
      <c r="C24" s="120">
        <v>6724407</v>
      </c>
      <c r="D24" s="124">
        <f t="shared" si="0"/>
        <v>1.115637408622054E-3</v>
      </c>
      <c r="F24" s="109">
        <v>8624801</v>
      </c>
      <c r="G24" s="140">
        <v>9622</v>
      </c>
      <c r="I24" s="109">
        <f>'Water Use Current M&amp;I'!AS24</f>
        <v>603.2392864128019</v>
      </c>
      <c r="J24" s="124">
        <f t="shared" si="1"/>
        <v>8.0410462065156216E-2</v>
      </c>
      <c r="L24" s="135">
        <f t="shared" si="2"/>
        <v>773.70946599093315</v>
      </c>
    </row>
    <row r="25" spans="1:12" x14ac:dyDescent="0.3">
      <c r="A25" s="114">
        <v>17020015</v>
      </c>
      <c r="B25" s="95">
        <v>77080</v>
      </c>
      <c r="C25" s="120">
        <v>6724407</v>
      </c>
      <c r="D25" s="124">
        <f t="shared" si="0"/>
        <v>1.1462720801997856E-2</v>
      </c>
      <c r="F25" s="109">
        <v>8624801</v>
      </c>
      <c r="G25" s="140">
        <v>98864</v>
      </c>
      <c r="I25" s="109">
        <f>'Water Use Current M&amp;I'!AS25</f>
        <v>7362.878217024484</v>
      </c>
      <c r="J25" s="124">
        <f t="shared" si="1"/>
        <v>9.5522550817650279E-2</v>
      </c>
      <c r="L25" s="135">
        <f t="shared" si="2"/>
        <v>9443.7414640361767</v>
      </c>
    </row>
    <row r="26" spans="1:12" x14ac:dyDescent="0.3">
      <c r="A26" s="114">
        <v>17020016</v>
      </c>
      <c r="B26" s="95">
        <v>160503</v>
      </c>
      <c r="C26" s="120">
        <v>6724407</v>
      </c>
      <c r="D26" s="124">
        <f t="shared" si="0"/>
        <v>2.3868721806993537E-2</v>
      </c>
      <c r="F26" s="109">
        <v>8624801</v>
      </c>
      <c r="G26" s="140">
        <v>205863</v>
      </c>
      <c r="I26" s="109">
        <f>'Water Use Current M&amp;I'!AS26</f>
        <v>49436.354888557551</v>
      </c>
      <c r="J26" s="124">
        <f t="shared" si="1"/>
        <v>0.308008915026869</v>
      </c>
      <c r="L26" s="135">
        <f t="shared" si="2"/>
        <v>63407.639274176334</v>
      </c>
    </row>
    <row r="27" spans="1:12" x14ac:dyDescent="0.3">
      <c r="A27" s="114">
        <v>17030001</v>
      </c>
      <c r="B27" s="95">
        <v>59481</v>
      </c>
      <c r="C27" s="120">
        <v>6724407</v>
      </c>
      <c r="D27" s="124">
        <f t="shared" si="0"/>
        <v>8.845538350073099E-3</v>
      </c>
      <c r="F27" s="109">
        <v>8624801</v>
      </c>
      <c r="G27" s="140">
        <v>76291</v>
      </c>
      <c r="I27" s="109">
        <f>'Water Use Current M&amp;I'!AS27</f>
        <v>4879.4464426259938</v>
      </c>
      <c r="J27" s="124">
        <f t="shared" si="1"/>
        <v>8.2033698872345684E-2</v>
      </c>
      <c r="L27" s="135">
        <f t="shared" si="2"/>
        <v>6258.432920670125</v>
      </c>
    </row>
    <row r="28" spans="1:12" x14ac:dyDescent="0.3">
      <c r="A28" s="114">
        <v>17030002</v>
      </c>
      <c r="B28" s="95">
        <v>14970</v>
      </c>
      <c r="C28" s="120">
        <v>6724407</v>
      </c>
      <c r="D28" s="124">
        <f t="shared" si="0"/>
        <v>2.2262186093138028E-3</v>
      </c>
      <c r="F28" s="109">
        <v>8624801</v>
      </c>
      <c r="G28" s="140">
        <v>19201</v>
      </c>
      <c r="I28" s="109">
        <f>'Water Use Current M&amp;I'!AS28</f>
        <v>2609.8984953432287</v>
      </c>
      <c r="J28" s="124">
        <f t="shared" si="1"/>
        <v>0.17434191685659511</v>
      </c>
      <c r="L28" s="135">
        <f t="shared" si="2"/>
        <v>3347.5391455634826</v>
      </c>
    </row>
    <row r="29" spans="1:12" x14ac:dyDescent="0.3">
      <c r="A29" s="114">
        <v>17030003</v>
      </c>
      <c r="B29" s="95">
        <v>287595</v>
      </c>
      <c r="C29" s="120">
        <v>6724407</v>
      </c>
      <c r="D29" s="124">
        <f t="shared" si="0"/>
        <v>4.2768827050474488E-2</v>
      </c>
      <c r="F29" s="109">
        <v>8624801</v>
      </c>
      <c r="G29" s="140">
        <v>368873</v>
      </c>
      <c r="I29" s="109">
        <f>'Water Use Current M&amp;I'!AS29</f>
        <v>20795.021230522139</v>
      </c>
      <c r="J29" s="124">
        <f t="shared" si="1"/>
        <v>7.2306616006961658E-2</v>
      </c>
      <c r="L29" s="135">
        <f t="shared" si="2"/>
        <v>26671.958366335966</v>
      </c>
    </row>
    <row r="30" spans="1:12" x14ac:dyDescent="0.3">
      <c r="A30" s="114">
        <v>17060103</v>
      </c>
      <c r="B30" s="95">
        <v>10837</v>
      </c>
      <c r="C30" s="120">
        <v>6724407</v>
      </c>
      <c r="D30" s="124">
        <f t="shared" si="0"/>
        <v>1.6115919217858171E-3</v>
      </c>
      <c r="F30" s="109">
        <v>8624801</v>
      </c>
      <c r="G30" s="140">
        <v>13900</v>
      </c>
      <c r="I30" s="109">
        <f>'Water Use Current M&amp;I'!AS30</f>
        <v>3688.8827470565502</v>
      </c>
      <c r="J30" s="124">
        <f t="shared" si="1"/>
        <v>0.34039704226783707</v>
      </c>
      <c r="L30" s="135">
        <f t="shared" si="2"/>
        <v>4731.5188875229351</v>
      </c>
    </row>
    <row r="31" spans="1:12" x14ac:dyDescent="0.3">
      <c r="A31" s="114">
        <v>17060106</v>
      </c>
      <c r="B31" s="95">
        <v>58</v>
      </c>
      <c r="C31" s="120">
        <v>6724407</v>
      </c>
      <c r="D31" s="124">
        <f t="shared" si="0"/>
        <v>8.6252958811089217E-6</v>
      </c>
      <c r="F31" s="109">
        <v>8624801</v>
      </c>
      <c r="G31" s="140">
        <v>74</v>
      </c>
      <c r="I31" s="109">
        <f>'Water Use Current M&amp;I'!AS31</f>
        <v>0</v>
      </c>
      <c r="J31" s="124">
        <f t="shared" si="1"/>
        <v>0</v>
      </c>
      <c r="L31" s="135">
        <f t="shared" si="2"/>
        <v>0</v>
      </c>
    </row>
    <row r="32" spans="1:12" x14ac:dyDescent="0.3">
      <c r="A32" s="114">
        <v>17060107</v>
      </c>
      <c r="B32" s="95">
        <v>13941</v>
      </c>
      <c r="C32" s="120">
        <v>6724407</v>
      </c>
      <c r="D32" s="124">
        <f t="shared" si="0"/>
        <v>2.0731939634230944E-3</v>
      </c>
      <c r="F32" s="109">
        <v>8624801</v>
      </c>
      <c r="G32" s="140">
        <v>17881</v>
      </c>
      <c r="I32" s="109">
        <f>'Water Use Current M&amp;I'!AS32</f>
        <v>870.88582335036619</v>
      </c>
      <c r="J32" s="124">
        <f t="shared" si="1"/>
        <v>6.2469394114508726E-2</v>
      </c>
      <c r="L32" s="135">
        <f t="shared" si="2"/>
        <v>1117.0152361615305</v>
      </c>
    </row>
    <row r="33" spans="1:12" x14ac:dyDescent="0.3">
      <c r="A33" s="114">
        <v>17060108</v>
      </c>
      <c r="B33" s="95">
        <v>47043</v>
      </c>
      <c r="C33" s="120">
        <v>6724407</v>
      </c>
      <c r="D33" s="124">
        <f t="shared" si="0"/>
        <v>6.9958585195690863E-3</v>
      </c>
      <c r="F33" s="109">
        <v>8624801</v>
      </c>
      <c r="G33" s="140">
        <v>60338</v>
      </c>
      <c r="I33" s="109">
        <f>'Water Use Current M&amp;I'!AS33</f>
        <v>8748.055600792617</v>
      </c>
      <c r="J33" s="124">
        <f t="shared" si="1"/>
        <v>0.18595871013312537</v>
      </c>
      <c r="L33" s="135">
        <f t="shared" si="2"/>
        <v>11220.376652012519</v>
      </c>
    </row>
    <row r="34" spans="1:12" x14ac:dyDescent="0.3">
      <c r="A34" s="114">
        <v>17060109</v>
      </c>
      <c r="B34" s="95">
        <v>3951</v>
      </c>
      <c r="C34" s="120">
        <v>6724407</v>
      </c>
      <c r="D34" s="124">
        <f t="shared" si="0"/>
        <v>5.875611039010578E-4</v>
      </c>
      <c r="F34" s="109">
        <v>8624801</v>
      </c>
      <c r="G34" s="140">
        <v>5068</v>
      </c>
      <c r="I34" s="109">
        <f>'Water Use Current M&amp;I'!AS34</f>
        <v>237.10465232775977</v>
      </c>
      <c r="J34" s="124">
        <f t="shared" si="1"/>
        <v>6.0011301525628898E-2</v>
      </c>
      <c r="L34" s="135">
        <f t="shared" si="2"/>
        <v>304.13727613188723</v>
      </c>
    </row>
    <row r="35" spans="1:12" x14ac:dyDescent="0.3">
      <c r="A35" s="114">
        <v>17060110</v>
      </c>
      <c r="B35" s="95">
        <v>3242</v>
      </c>
      <c r="C35" s="120">
        <v>6724407</v>
      </c>
      <c r="D35" s="124">
        <f t="shared" si="0"/>
        <v>4.8212429735439871E-4</v>
      </c>
      <c r="F35" s="109">
        <v>8624801</v>
      </c>
      <c r="G35" s="140">
        <v>4158</v>
      </c>
      <c r="I35" s="109">
        <f>'Water Use Current M&amp;I'!AS35</f>
        <v>1065.9147430920336</v>
      </c>
      <c r="J35" s="124">
        <f t="shared" si="1"/>
        <v>0.3287830793004422</v>
      </c>
      <c r="L35" s="135">
        <f t="shared" si="2"/>
        <v>1367.0800437312387</v>
      </c>
    </row>
    <row r="36" spans="1:12" x14ac:dyDescent="0.3">
      <c r="A36" s="114">
        <v>17060306</v>
      </c>
      <c r="B36" s="95">
        <v>2</v>
      </c>
      <c r="C36" s="120">
        <v>6724407</v>
      </c>
      <c r="D36" s="124">
        <f t="shared" si="0"/>
        <v>2.9742399590030763E-7</v>
      </c>
      <c r="F36" s="109">
        <v>8624801</v>
      </c>
      <c r="G36" s="140">
        <v>3</v>
      </c>
      <c r="I36" s="109">
        <f>'Water Use Current M&amp;I'!AS36</f>
        <v>0</v>
      </c>
      <c r="J36" s="124">
        <f t="shared" si="1"/>
        <v>0</v>
      </c>
      <c r="L36" s="135">
        <f t="shared" si="2"/>
        <v>0</v>
      </c>
    </row>
    <row r="37" spans="1:12" x14ac:dyDescent="0.3">
      <c r="A37" s="114">
        <v>17070101</v>
      </c>
      <c r="B37" s="95">
        <v>37012</v>
      </c>
      <c r="C37" s="120">
        <v>6724407</v>
      </c>
      <c r="D37" s="124">
        <f t="shared" si="0"/>
        <v>5.5041284681310934E-3</v>
      </c>
      <c r="F37" s="109">
        <v>8624801</v>
      </c>
      <c r="G37" s="140">
        <v>47472</v>
      </c>
      <c r="I37" s="109">
        <f>'Water Use Current M&amp;I'!AS37</f>
        <v>7938.7617217114948</v>
      </c>
      <c r="J37" s="124">
        <f t="shared" si="1"/>
        <v>0.21449156278265144</v>
      </c>
      <c r="L37" s="135">
        <f t="shared" si="2"/>
        <v>10182.343468418028</v>
      </c>
    </row>
    <row r="38" spans="1:12" x14ac:dyDescent="0.3">
      <c r="A38" s="114">
        <v>17070102</v>
      </c>
      <c r="B38" s="95">
        <v>57990</v>
      </c>
      <c r="C38" s="120">
        <v>6724407</v>
      </c>
      <c r="D38" s="124">
        <f t="shared" si="0"/>
        <v>8.6238087611294201E-3</v>
      </c>
      <c r="F38" s="109">
        <v>8624801</v>
      </c>
      <c r="G38" s="140">
        <v>74379</v>
      </c>
      <c r="I38" s="109">
        <f>'Water Use Current M&amp;I'!AS38</f>
        <v>18182.250282321205</v>
      </c>
      <c r="J38" s="124">
        <f t="shared" si="1"/>
        <v>0.31354113264909822</v>
      </c>
      <c r="L38" s="135">
        <f t="shared" si="2"/>
        <v>23320.875905307275</v>
      </c>
    </row>
    <row r="39" spans="1:12" x14ac:dyDescent="0.3">
      <c r="A39" s="114">
        <v>17070105</v>
      </c>
      <c r="B39" s="95">
        <v>16949</v>
      </c>
      <c r="C39" s="120">
        <v>6724407</v>
      </c>
      <c r="D39" s="124">
        <f t="shared" si="0"/>
        <v>2.5205196532571573E-3</v>
      </c>
      <c r="F39" s="109">
        <v>8624801</v>
      </c>
      <c r="G39" s="140">
        <v>21739</v>
      </c>
      <c r="I39" s="109">
        <f>'Water Use Current M&amp;I'!AS39</f>
        <v>3634.4193109349126</v>
      </c>
      <c r="J39" s="124">
        <f t="shared" si="1"/>
        <v>0.214432669239183</v>
      </c>
      <c r="L39" s="135">
        <f t="shared" si="2"/>
        <v>4661.5517965905992</v>
      </c>
    </row>
    <row r="40" spans="1:12" x14ac:dyDescent="0.3">
      <c r="A40" s="114">
        <v>17070106</v>
      </c>
      <c r="B40" s="95">
        <v>9025</v>
      </c>
      <c r="C40" s="120">
        <v>6724407</v>
      </c>
      <c r="D40" s="124">
        <f t="shared" si="0"/>
        <v>1.3421257815001383E-3</v>
      </c>
      <c r="F40" s="109">
        <v>8624801</v>
      </c>
      <c r="G40" s="140">
        <v>11576</v>
      </c>
      <c r="I40" s="109">
        <f>'Water Use Current M&amp;I'!AS40</f>
        <v>1309.178813282841</v>
      </c>
      <c r="J40" s="124">
        <f t="shared" si="1"/>
        <v>0.14506136435266936</v>
      </c>
      <c r="L40" s="135">
        <f t="shared" si="2"/>
        <v>1679.2303537465007</v>
      </c>
    </row>
    <row r="41" spans="1:12" x14ac:dyDescent="0.3">
      <c r="A41" s="114">
        <v>17080001</v>
      </c>
      <c r="B41" s="95">
        <v>62320</v>
      </c>
      <c r="C41" s="120">
        <v>6724407</v>
      </c>
      <c r="D41" s="124">
        <f t="shared" si="0"/>
        <v>9.2677317122535855E-3</v>
      </c>
      <c r="F41" s="109">
        <v>8624801</v>
      </c>
      <c r="G41" s="140">
        <v>79932</v>
      </c>
      <c r="I41" s="109">
        <f>'Water Use Current M&amp;I'!AS41</f>
        <v>6887.931307288155</v>
      </c>
      <c r="J41" s="124">
        <f t="shared" si="1"/>
        <v>0.11052521353158143</v>
      </c>
      <c r="L41" s="135">
        <f t="shared" si="2"/>
        <v>8834.5013680063676</v>
      </c>
    </row>
    <row r="42" spans="1:12" x14ac:dyDescent="0.3">
      <c r="A42" s="114">
        <v>17080002</v>
      </c>
      <c r="B42" s="95">
        <v>39560</v>
      </c>
      <c r="C42" s="120">
        <v>6724407</v>
      </c>
      <c r="D42" s="124">
        <f t="shared" si="0"/>
        <v>5.8830466389080847E-3</v>
      </c>
      <c r="F42" s="109">
        <v>8624801</v>
      </c>
      <c r="G42" s="140">
        <v>50740</v>
      </c>
      <c r="I42" s="109">
        <f>'Water Use Current M&amp;I'!AS42</f>
        <v>8032.8578197056077</v>
      </c>
      <c r="J42" s="124">
        <f t="shared" si="1"/>
        <v>0.2030550510542368</v>
      </c>
      <c r="L42" s="135">
        <f t="shared" si="2"/>
        <v>10303.013290491976</v>
      </c>
    </row>
    <row r="43" spans="1:12" x14ac:dyDescent="0.3">
      <c r="A43" s="114">
        <v>17080003</v>
      </c>
      <c r="B43" s="95">
        <v>59398</v>
      </c>
      <c r="C43" s="120">
        <v>6724407</v>
      </c>
      <c r="D43" s="124">
        <f t="shared" si="0"/>
        <v>8.8331952542432361E-3</v>
      </c>
      <c r="F43" s="109">
        <v>8624801</v>
      </c>
      <c r="G43" s="140">
        <v>76185</v>
      </c>
      <c r="I43" s="109">
        <f>'Water Use Current M&amp;I'!AS43</f>
        <v>11670.745239601416</v>
      </c>
      <c r="J43" s="124">
        <f t="shared" si="1"/>
        <v>0.19648380820232023</v>
      </c>
      <c r="L43" s="135">
        <f t="shared" si="2"/>
        <v>14969.118927893767</v>
      </c>
    </row>
    <row r="44" spans="1:12" x14ac:dyDescent="0.3">
      <c r="A44" s="114">
        <v>17080004</v>
      </c>
      <c r="B44" s="95">
        <v>3073</v>
      </c>
      <c r="C44" s="120">
        <v>6724407</v>
      </c>
      <c r="D44" s="124">
        <f t="shared" si="0"/>
        <v>4.5699196970082269E-4</v>
      </c>
      <c r="F44" s="109">
        <v>8624801</v>
      </c>
      <c r="G44" s="140">
        <v>3941</v>
      </c>
      <c r="I44" s="109">
        <f>'Water Use Current M&amp;I'!AS44</f>
        <v>687.79792998709422</v>
      </c>
      <c r="J44" s="124">
        <f t="shared" si="1"/>
        <v>0.22381969735993953</v>
      </c>
      <c r="L44" s="135">
        <f t="shared" si="2"/>
        <v>882.0734272955217</v>
      </c>
    </row>
    <row r="45" spans="1:12" x14ac:dyDescent="0.3">
      <c r="A45" s="114">
        <v>17080005</v>
      </c>
      <c r="B45" s="95">
        <v>58244</v>
      </c>
      <c r="C45" s="120">
        <v>6724407</v>
      </c>
      <c r="D45" s="124">
        <f t="shared" si="0"/>
        <v>8.6615816086087587E-3</v>
      </c>
      <c r="F45" s="109">
        <v>8624801</v>
      </c>
      <c r="G45" s="140">
        <v>74704</v>
      </c>
      <c r="I45" s="109">
        <f>'Water Use Current M&amp;I'!AS45</f>
        <v>15952.838780721344</v>
      </c>
      <c r="J45" s="124">
        <f t="shared" si="1"/>
        <v>0.27389668945679113</v>
      </c>
      <c r="L45" s="135">
        <f t="shared" si="2"/>
        <v>20461.178289180123</v>
      </c>
    </row>
    <row r="46" spans="1:12" x14ac:dyDescent="0.3">
      <c r="A46" s="114">
        <v>17080006</v>
      </c>
      <c r="B46" s="95">
        <v>2525</v>
      </c>
      <c r="C46" s="120">
        <v>6724407</v>
      </c>
      <c r="D46" s="124">
        <f t="shared" si="0"/>
        <v>3.7549779482413839E-4</v>
      </c>
      <c r="F46" s="109">
        <v>8624801</v>
      </c>
      <c r="G46" s="140">
        <v>3239</v>
      </c>
      <c r="I46" s="109">
        <f>'Water Use Current M&amp;I'!AS46</f>
        <v>61.472213775341899</v>
      </c>
      <c r="J46" s="124">
        <f t="shared" si="1"/>
        <v>2.4345431198155208E-2</v>
      </c>
      <c r="L46" s="135">
        <f t="shared" si="2"/>
        <v>78.854851650824713</v>
      </c>
    </row>
    <row r="47" spans="1:12" x14ac:dyDescent="0.3">
      <c r="A47" s="114">
        <v>17090012</v>
      </c>
      <c r="B47" s="95">
        <v>336283</v>
      </c>
      <c r="C47" s="120">
        <v>6724407</v>
      </c>
      <c r="D47" s="124">
        <f t="shared" si="0"/>
        <v>5.0009316806671575E-2</v>
      </c>
      <c r="F47" s="109">
        <v>8624801</v>
      </c>
      <c r="G47" s="140">
        <v>431320</v>
      </c>
      <c r="I47" s="109">
        <f>'Water Use Current M&amp;I'!AS47</f>
        <v>0</v>
      </c>
      <c r="J47" s="124">
        <f t="shared" si="1"/>
        <v>0</v>
      </c>
      <c r="L47" s="135">
        <f t="shared" si="2"/>
        <v>0</v>
      </c>
    </row>
    <row r="48" spans="1:12" x14ac:dyDescent="0.3">
      <c r="A48" s="114">
        <v>17100101</v>
      </c>
      <c r="B48" s="95">
        <v>7546</v>
      </c>
      <c r="C48" s="120">
        <v>6724407</v>
      </c>
      <c r="D48" s="124">
        <f t="shared" si="0"/>
        <v>1.1221807365318606E-3</v>
      </c>
      <c r="F48" s="109">
        <v>8624801</v>
      </c>
      <c r="G48" s="140">
        <v>9679</v>
      </c>
      <c r="I48" s="109">
        <f>'Water Use Current M&amp;I'!AS48</f>
        <v>452.09009938980631</v>
      </c>
      <c r="J48" s="124">
        <f t="shared" si="1"/>
        <v>5.991122440893272E-2</v>
      </c>
      <c r="L48" s="135">
        <f t="shared" si="2"/>
        <v>579.88074105405985</v>
      </c>
    </row>
    <row r="49" spans="1:12" x14ac:dyDescent="0.3">
      <c r="A49" s="114">
        <v>17100102</v>
      </c>
      <c r="B49" s="95">
        <v>4017</v>
      </c>
      <c r="C49" s="120">
        <v>6724407</v>
      </c>
      <c r="D49" s="124">
        <f t="shared" si="0"/>
        <v>5.9737609576576787E-4</v>
      </c>
      <c r="F49" s="109">
        <v>8624801</v>
      </c>
      <c r="G49" s="140">
        <v>5152</v>
      </c>
      <c r="I49" s="109">
        <f>'Water Use Current M&amp;I'!AS49</f>
        <v>1820.649415518777</v>
      </c>
      <c r="J49" s="124">
        <f t="shared" si="1"/>
        <v>0.45323610045276996</v>
      </c>
      <c r="L49" s="135">
        <f t="shared" si="2"/>
        <v>2335.072389532671</v>
      </c>
    </row>
    <row r="50" spans="1:12" x14ac:dyDescent="0.3">
      <c r="A50" s="114">
        <v>17100103</v>
      </c>
      <c r="B50" s="95">
        <v>91104</v>
      </c>
      <c r="C50" s="120">
        <v>6724407</v>
      </c>
      <c r="D50" s="124">
        <f t="shared" si="0"/>
        <v>1.3548257861250813E-2</v>
      </c>
      <c r="F50" s="109">
        <v>8624801</v>
      </c>
      <c r="G50" s="140">
        <v>116851</v>
      </c>
      <c r="I50" s="109">
        <f>'Water Use Current M&amp;I'!AS50</f>
        <v>5072.66837344742</v>
      </c>
      <c r="J50" s="124">
        <f t="shared" si="1"/>
        <v>5.5679974243144317E-2</v>
      </c>
      <c r="L50" s="135">
        <f t="shared" si="2"/>
        <v>6506.2606702856565</v>
      </c>
    </row>
    <row r="51" spans="1:12" x14ac:dyDescent="0.3">
      <c r="A51" s="114">
        <v>17100104</v>
      </c>
      <c r="B51" s="95">
        <v>32300</v>
      </c>
      <c r="C51" s="120">
        <v>6724407</v>
      </c>
      <c r="D51" s="124">
        <f t="shared" si="0"/>
        <v>4.803397533789968E-3</v>
      </c>
      <c r="F51" s="109">
        <v>8624801</v>
      </c>
      <c r="G51" s="140">
        <v>41428</v>
      </c>
      <c r="I51" s="109">
        <f>'Water Use Current M&amp;I'!AS51</f>
        <v>23067.217237112978</v>
      </c>
      <c r="J51" s="124">
        <f t="shared" si="1"/>
        <v>0.71415533241835849</v>
      </c>
      <c r="L51" s="135">
        <f t="shared" si="2"/>
        <v>29586.027111427757</v>
      </c>
    </row>
    <row r="52" spans="1:12" x14ac:dyDescent="0.3">
      <c r="A52" s="114">
        <v>17100105</v>
      </c>
      <c r="B52" s="95">
        <v>34958</v>
      </c>
      <c r="C52" s="120">
        <v>6724407</v>
      </c>
      <c r="D52" s="124">
        <f t="shared" si="0"/>
        <v>5.1986740243414771E-3</v>
      </c>
      <c r="F52" s="109">
        <v>8624801</v>
      </c>
      <c r="G52" s="140">
        <v>44838</v>
      </c>
      <c r="I52" s="109">
        <f>'Water Use Current M&amp;I'!AS52</f>
        <v>31335.93250558764</v>
      </c>
      <c r="J52" s="124">
        <f t="shared" si="1"/>
        <v>0.89638802293002007</v>
      </c>
      <c r="L52" s="135">
        <f t="shared" si="2"/>
        <v>40192.246172136242</v>
      </c>
    </row>
    <row r="53" spans="1:12" x14ac:dyDescent="0.3">
      <c r="A53" s="114">
        <v>17100106</v>
      </c>
      <c r="B53" s="95">
        <v>20463</v>
      </c>
      <c r="C53" s="120">
        <v>6724407</v>
      </c>
      <c r="D53" s="124">
        <f t="shared" si="0"/>
        <v>3.0430936140539975E-3</v>
      </c>
      <c r="F53" s="109">
        <v>8624801</v>
      </c>
      <c r="G53" s="140">
        <v>26246</v>
      </c>
      <c r="I53" s="109">
        <f>'Water Use Current M&amp;I'!AS53</f>
        <v>4053.0925997154386</v>
      </c>
      <c r="J53" s="124">
        <f t="shared" si="1"/>
        <v>0.1980693251094873</v>
      </c>
      <c r="L53" s="135">
        <f t="shared" si="2"/>
        <v>5198.5275068236033</v>
      </c>
    </row>
    <row r="54" spans="1:12" x14ac:dyDescent="0.3">
      <c r="A54" s="114">
        <v>17110001</v>
      </c>
      <c r="B54" s="95">
        <v>7333</v>
      </c>
      <c r="C54" s="120">
        <v>6724407</v>
      </c>
      <c r="D54" s="124">
        <f t="shared" si="0"/>
        <v>1.0905050809684779E-3</v>
      </c>
      <c r="F54" s="109">
        <v>8624801</v>
      </c>
      <c r="G54" s="140">
        <v>9405</v>
      </c>
      <c r="I54" s="109">
        <f>'Water Use Current M&amp;I'!AS54</f>
        <v>1606.274599457563</v>
      </c>
      <c r="J54" s="124">
        <f t="shared" si="1"/>
        <v>0.21904740208067136</v>
      </c>
      <c r="L54" s="135">
        <f t="shared" si="2"/>
        <v>2060.1408165687139</v>
      </c>
    </row>
    <row r="55" spans="1:12" x14ac:dyDescent="0.3">
      <c r="A55" s="114">
        <v>17110002</v>
      </c>
      <c r="B55" s="95">
        <v>64087</v>
      </c>
      <c r="C55" s="120">
        <v>6724407</v>
      </c>
      <c r="D55" s="124">
        <f t="shared" si="0"/>
        <v>9.5305058126315071E-3</v>
      </c>
      <c r="F55" s="109">
        <v>8624801</v>
      </c>
      <c r="G55" s="140">
        <v>82199</v>
      </c>
      <c r="I55" s="109">
        <f>'Water Use Current M&amp;I'!AS55</f>
        <v>14735.154829793786</v>
      </c>
      <c r="J55" s="124">
        <f t="shared" si="1"/>
        <v>0.22992424095048583</v>
      </c>
      <c r="L55" s="135">
        <f t="shared" si="2"/>
        <v>18899.542681888986</v>
      </c>
    </row>
    <row r="56" spans="1:12" x14ac:dyDescent="0.3">
      <c r="A56" s="114">
        <v>17110003</v>
      </c>
      <c r="B56" s="95">
        <v>15769</v>
      </c>
      <c r="C56" s="120">
        <v>6724407</v>
      </c>
      <c r="D56" s="124">
        <f t="shared" si="0"/>
        <v>2.3450394956759757E-3</v>
      </c>
      <c r="F56" s="109">
        <v>8624801</v>
      </c>
      <c r="G56" s="140">
        <v>20225</v>
      </c>
      <c r="I56" s="109">
        <f>'Water Use Current M&amp;I'!AS56</f>
        <v>1260.0661175134867</v>
      </c>
      <c r="J56" s="124">
        <f t="shared" si="1"/>
        <v>7.9907801224775615E-2</v>
      </c>
      <c r="L56" s="135">
        <f t="shared" si="2"/>
        <v>1616.1352797710867</v>
      </c>
    </row>
    <row r="57" spans="1:12" x14ac:dyDescent="0.3">
      <c r="A57" s="114">
        <v>17110004</v>
      </c>
      <c r="B57" s="95">
        <v>166767</v>
      </c>
      <c r="C57" s="120">
        <v>6724407</v>
      </c>
      <c r="D57" s="124">
        <f t="shared" si="0"/>
        <v>2.4800253762153304E-2</v>
      </c>
      <c r="F57" s="109">
        <v>8624801</v>
      </c>
      <c r="G57" s="140">
        <v>213897</v>
      </c>
      <c r="I57" s="109">
        <f>'Water Use Current M&amp;I'!AS57</f>
        <v>46328.24689203767</v>
      </c>
      <c r="J57" s="124">
        <f t="shared" si="1"/>
        <v>0.27780224440109658</v>
      </c>
      <c r="L57" s="135">
        <f t="shared" si="2"/>
        <v>59421.066670661356</v>
      </c>
    </row>
    <row r="58" spans="1:12" x14ac:dyDescent="0.3">
      <c r="A58" s="114">
        <v>17110005</v>
      </c>
      <c r="B58" s="95">
        <v>1627</v>
      </c>
      <c r="C58" s="120">
        <v>6724407</v>
      </c>
      <c r="D58" s="124">
        <f t="shared" si="0"/>
        <v>2.4195442066490027E-4</v>
      </c>
      <c r="F58" s="109">
        <v>8624801</v>
      </c>
      <c r="G58" s="140">
        <v>2087</v>
      </c>
      <c r="I58" s="109">
        <f>'Water Use Current M&amp;I'!AS58</f>
        <v>288.04642047936039</v>
      </c>
      <c r="J58" s="124">
        <f t="shared" si="1"/>
        <v>0.17704143852449933</v>
      </c>
      <c r="L58" s="135">
        <f t="shared" si="2"/>
        <v>369.48548220063009</v>
      </c>
    </row>
    <row r="59" spans="1:12" x14ac:dyDescent="0.3">
      <c r="A59" s="114">
        <v>17110006</v>
      </c>
      <c r="B59" s="95">
        <v>2209</v>
      </c>
      <c r="C59" s="120">
        <v>6724407</v>
      </c>
      <c r="D59" s="124">
        <f t="shared" si="0"/>
        <v>3.2850480347188979E-4</v>
      </c>
      <c r="F59" s="109">
        <v>8624801</v>
      </c>
      <c r="G59" s="140">
        <v>2833</v>
      </c>
      <c r="I59" s="109">
        <f>'Water Use Current M&amp;I'!AS59</f>
        <v>428.1088126082085</v>
      </c>
      <c r="J59" s="124">
        <f t="shared" si="1"/>
        <v>0.19380208809787619</v>
      </c>
      <c r="L59" s="135">
        <f t="shared" si="2"/>
        <v>549.04131558128324</v>
      </c>
    </row>
    <row r="60" spans="1:12" x14ac:dyDescent="0.3">
      <c r="A60" s="114">
        <v>17110007</v>
      </c>
      <c r="B60" s="95">
        <v>69330</v>
      </c>
      <c r="C60" s="120">
        <v>6724407</v>
      </c>
      <c r="D60" s="124">
        <f t="shared" si="0"/>
        <v>1.0310202817884164E-2</v>
      </c>
      <c r="F60" s="109">
        <v>8624801</v>
      </c>
      <c r="G60" s="140">
        <v>88923</v>
      </c>
      <c r="I60" s="109">
        <f>'Water Use Current M&amp;I'!AS60</f>
        <v>6672.4996102070454</v>
      </c>
      <c r="J60" s="124">
        <f t="shared" si="1"/>
        <v>9.6242602195399471E-2</v>
      </c>
      <c r="L60" s="135">
        <f t="shared" si="2"/>
        <v>8558.1809150215067</v>
      </c>
    </row>
    <row r="61" spans="1:12" x14ac:dyDescent="0.3">
      <c r="A61" s="114">
        <v>17110008</v>
      </c>
      <c r="B61" s="95">
        <v>50685</v>
      </c>
      <c r="C61" s="120">
        <v>6724407</v>
      </c>
      <c r="D61" s="124">
        <f t="shared" si="0"/>
        <v>7.5374676161035466E-3</v>
      </c>
      <c r="F61" s="109">
        <v>8624801</v>
      </c>
      <c r="G61" s="140">
        <v>65009</v>
      </c>
      <c r="I61" s="109">
        <f>'Water Use Current M&amp;I'!AS61</f>
        <v>8961.4105876930444</v>
      </c>
      <c r="J61" s="124">
        <f t="shared" si="1"/>
        <v>0.17680596996533579</v>
      </c>
      <c r="L61" s="135">
        <f t="shared" si="2"/>
        <v>11493.979301476515</v>
      </c>
    </row>
    <row r="62" spans="1:12" x14ac:dyDescent="0.3">
      <c r="A62" s="114">
        <v>17110009</v>
      </c>
      <c r="B62" s="95">
        <v>27530</v>
      </c>
      <c r="C62" s="120">
        <v>6724407</v>
      </c>
      <c r="D62" s="124">
        <f t="shared" si="0"/>
        <v>4.0940413035677348E-3</v>
      </c>
      <c r="F62" s="109">
        <v>8624801</v>
      </c>
      <c r="G62" s="140">
        <v>35310</v>
      </c>
      <c r="I62" s="109">
        <f>'Water Use Current M&amp;I'!AS62</f>
        <v>3471.5956673464279</v>
      </c>
      <c r="J62" s="124">
        <f t="shared" si="1"/>
        <v>0.12610227632932902</v>
      </c>
      <c r="L62" s="135">
        <f t="shared" si="2"/>
        <v>4452.6713771886079</v>
      </c>
    </row>
    <row r="63" spans="1:12" x14ac:dyDescent="0.3">
      <c r="A63" s="114">
        <v>17110010</v>
      </c>
      <c r="B63" s="95">
        <v>68084</v>
      </c>
      <c r="C63" s="120">
        <v>6724407</v>
      </c>
      <c r="D63" s="124">
        <f t="shared" si="0"/>
        <v>1.0124907668438272E-2</v>
      </c>
      <c r="F63" s="109">
        <v>8624801</v>
      </c>
      <c r="G63" s="140">
        <v>87325</v>
      </c>
      <c r="I63" s="109">
        <f>'Water Use Current M&amp;I'!AS63</f>
        <v>16193.69007034328</v>
      </c>
      <c r="J63" s="124">
        <f t="shared" si="1"/>
        <v>0.2378486879493461</v>
      </c>
      <c r="L63" s="135">
        <f t="shared" si="2"/>
        <v>20770.136675176647</v>
      </c>
    </row>
    <row r="64" spans="1:12" x14ac:dyDescent="0.3">
      <c r="A64" s="114">
        <v>17110011</v>
      </c>
      <c r="B64" s="95">
        <v>236011</v>
      </c>
      <c r="C64" s="120">
        <v>6724407</v>
      </c>
      <c r="D64" s="124">
        <f t="shared" si="0"/>
        <v>3.5097667348213756E-2</v>
      </c>
      <c r="F64" s="109">
        <v>8624801</v>
      </c>
      <c r="G64" s="140">
        <v>302710</v>
      </c>
      <c r="I64" s="109">
        <f>'Water Use Current M&amp;I'!AS64</f>
        <v>29399.124639923499</v>
      </c>
      <c r="J64" s="124">
        <f t="shared" si="1"/>
        <v>0.12456675595596603</v>
      </c>
      <c r="L64" s="135">
        <f t="shared" si="2"/>
        <v>37707.602695430476</v>
      </c>
    </row>
    <row r="65" spans="1:12" x14ac:dyDescent="0.3">
      <c r="A65" s="114">
        <v>17110012</v>
      </c>
      <c r="B65" s="95">
        <v>1329121</v>
      </c>
      <c r="C65" s="120">
        <v>6724407</v>
      </c>
      <c r="D65" s="124">
        <f t="shared" si="0"/>
        <v>0.1976562394275064</v>
      </c>
      <c r="F65" s="109">
        <v>8624801</v>
      </c>
      <c r="G65" s="140">
        <v>1704746</v>
      </c>
      <c r="I65" s="109">
        <f>'Water Use Current M&amp;I'!AS65</f>
        <v>303279.41464134189</v>
      </c>
      <c r="J65" s="124">
        <f t="shared" si="1"/>
        <v>0.22818044003619076</v>
      </c>
      <c r="L65" s="135">
        <f t="shared" si="2"/>
        <v>388989.69242993603</v>
      </c>
    </row>
    <row r="66" spans="1:12" x14ac:dyDescent="0.3">
      <c r="A66" s="114">
        <v>17110013</v>
      </c>
      <c r="B66" s="95">
        <v>378997</v>
      </c>
      <c r="C66" s="120">
        <v>6724407</v>
      </c>
      <c r="D66" s="124">
        <f t="shared" si="0"/>
        <v>5.6361401087114446E-2</v>
      </c>
      <c r="F66" s="109">
        <v>8624801</v>
      </c>
      <c r="G66" s="140">
        <v>486106</v>
      </c>
      <c r="I66" s="109">
        <f>'Water Use Current M&amp;I'!AS66</f>
        <v>36765.387143107306</v>
      </c>
      <c r="J66" s="124">
        <f t="shared" si="1"/>
        <v>9.7007066396587058E-2</v>
      </c>
      <c r="L66" s="135">
        <f t="shared" si="2"/>
        <v>47155.717017779345</v>
      </c>
    </row>
    <row r="67" spans="1:12" x14ac:dyDescent="0.3">
      <c r="A67" s="114">
        <v>17110014</v>
      </c>
      <c r="B67" s="95">
        <v>254498</v>
      </c>
      <c r="C67" s="120">
        <v>6724407</v>
      </c>
      <c r="D67" s="124">
        <f t="shared" si="0"/>
        <v>3.7846906054318244E-2</v>
      </c>
      <c r="F67" s="109">
        <v>8624801</v>
      </c>
      <c r="G67" s="140">
        <v>326422</v>
      </c>
      <c r="I67" s="109">
        <f>'Water Use Current M&amp;I'!AS67</f>
        <v>32548.671146262383</v>
      </c>
      <c r="J67" s="124">
        <f t="shared" si="1"/>
        <v>0.12789362252851647</v>
      </c>
      <c r="L67" s="135">
        <f t="shared" si="2"/>
        <v>41747.292053003403</v>
      </c>
    </row>
    <row r="68" spans="1:12" x14ac:dyDescent="0.3">
      <c r="A68" s="114">
        <v>17110015</v>
      </c>
      <c r="B68" s="95">
        <v>88560</v>
      </c>
      <c r="C68" s="120">
        <v>6724407</v>
      </c>
      <c r="D68" s="124">
        <f t="shared" ref="D68:D74" si="3">B68/C68</f>
        <v>1.3169934538465622E-2</v>
      </c>
      <c r="F68" s="109">
        <v>8624801</v>
      </c>
      <c r="G68" s="140">
        <v>113588</v>
      </c>
      <c r="I68" s="109">
        <f>'Water Use Current M&amp;I'!AS68</f>
        <v>4342.114461250846</v>
      </c>
      <c r="J68" s="124">
        <f t="shared" ref="J68:J74" si="4">I68/B68</f>
        <v>4.9030199426951741E-2</v>
      </c>
      <c r="L68" s="135">
        <f t="shared" ref="L68:L74" si="5">J68*G68</f>
        <v>5569.2422925085948</v>
      </c>
    </row>
    <row r="69" spans="1:12" x14ac:dyDescent="0.3">
      <c r="A69" s="114">
        <v>17110016</v>
      </c>
      <c r="B69" s="95">
        <v>67545</v>
      </c>
      <c r="C69" s="120">
        <v>6724407</v>
      </c>
      <c r="D69" s="124">
        <f t="shared" si="3"/>
        <v>1.004475190154314E-2</v>
      </c>
      <c r="F69" s="109">
        <v>8624801</v>
      </c>
      <c r="G69" s="140">
        <v>86634</v>
      </c>
      <c r="I69" s="109">
        <f>'Water Use Current M&amp;I'!AS69</f>
        <v>9487.0092438598112</v>
      </c>
      <c r="J69" s="124">
        <f t="shared" si="4"/>
        <v>0.14045464866177823</v>
      </c>
      <c r="L69" s="135">
        <f t="shared" si="5"/>
        <v>12168.148032164496</v>
      </c>
    </row>
    <row r="70" spans="1:12" x14ac:dyDescent="0.3">
      <c r="A70" s="114">
        <v>17110017</v>
      </c>
      <c r="B70" s="95">
        <v>3102</v>
      </c>
      <c r="C70" s="120">
        <v>6724407</v>
      </c>
      <c r="D70" s="124">
        <f t="shared" si="3"/>
        <v>4.6130461764137717E-4</v>
      </c>
      <c r="F70" s="109">
        <v>8624801</v>
      </c>
      <c r="G70" s="140">
        <v>3979</v>
      </c>
      <c r="I70" s="109">
        <f>'Water Use Current M&amp;I'!AS70</f>
        <v>162.57828435493664</v>
      </c>
      <c r="J70" s="124">
        <f t="shared" si="4"/>
        <v>5.2410794440663003E-2</v>
      </c>
      <c r="L70" s="135">
        <f t="shared" si="5"/>
        <v>208.54255107939809</v>
      </c>
    </row>
    <row r="71" spans="1:12" x14ac:dyDescent="0.3">
      <c r="A71" s="114">
        <v>17110018</v>
      </c>
      <c r="B71" s="95">
        <v>45304</v>
      </c>
      <c r="C71" s="120">
        <v>6724407</v>
      </c>
      <c r="D71" s="124">
        <f t="shared" si="3"/>
        <v>6.7372483551337682E-3</v>
      </c>
      <c r="F71" s="109">
        <v>8624801</v>
      </c>
      <c r="G71" s="140">
        <v>58107</v>
      </c>
      <c r="I71" s="109">
        <f>'Water Use Current M&amp;I'!AS71</f>
        <v>12389.888311159279</v>
      </c>
      <c r="J71" s="124">
        <f t="shared" si="4"/>
        <v>0.27348331960001937</v>
      </c>
      <c r="L71" s="135">
        <f t="shared" si="5"/>
        <v>15891.295251998326</v>
      </c>
    </row>
    <row r="72" spans="1:12" x14ac:dyDescent="0.3">
      <c r="A72" s="114">
        <v>17110019</v>
      </c>
      <c r="B72" s="95">
        <v>1522073</v>
      </c>
      <c r="C72" s="120">
        <v>6724407</v>
      </c>
      <c r="D72" s="124">
        <f t="shared" si="3"/>
        <v>0.22635051685598448</v>
      </c>
      <c r="F72" s="109">
        <v>8624801</v>
      </c>
      <c r="G72" s="140">
        <v>1952228</v>
      </c>
      <c r="I72" s="109">
        <f>'Water Use Current M&amp;I'!AS72</f>
        <v>144939.90377415463</v>
      </c>
      <c r="J72" s="124">
        <f t="shared" si="4"/>
        <v>9.5225330042747386E-2</v>
      </c>
      <c r="L72" s="135">
        <f t="shared" si="5"/>
        <v>185901.55561869266</v>
      </c>
    </row>
    <row r="73" spans="1:12" x14ac:dyDescent="0.3">
      <c r="A73" s="114">
        <v>17110020</v>
      </c>
      <c r="B73" s="95">
        <v>66554</v>
      </c>
      <c r="C73" s="120">
        <v>6724407</v>
      </c>
      <c r="D73" s="124">
        <f t="shared" si="3"/>
        <v>9.8973783115745371E-3</v>
      </c>
      <c r="F73" s="109">
        <v>8624801</v>
      </c>
      <c r="G73" s="140">
        <v>85363</v>
      </c>
      <c r="I73" s="109">
        <f>'Water Use Current M&amp;I'!AS73</f>
        <v>17248.14568271934</v>
      </c>
      <c r="J73" s="124">
        <f t="shared" si="4"/>
        <v>0.25916016592119689</v>
      </c>
      <c r="L73" s="135">
        <f t="shared" si="5"/>
        <v>22122.689243531131</v>
      </c>
    </row>
    <row r="74" spans="1:12" ht="15" thickBot="1" x14ac:dyDescent="0.35">
      <c r="A74" s="115">
        <v>17110021</v>
      </c>
      <c r="B74" s="112">
        <v>5624</v>
      </c>
      <c r="C74" s="125">
        <v>6724407</v>
      </c>
      <c r="D74" s="126">
        <f t="shared" si="3"/>
        <v>8.3635627647166513E-4</v>
      </c>
      <c r="F74" s="111">
        <v>8624801</v>
      </c>
      <c r="G74" s="141">
        <f t="shared" ref="G74" si="6">F74*D74</f>
        <v>7213.4064496690935</v>
      </c>
      <c r="I74" s="111">
        <f>'Water Use Current M&amp;I'!AS74</f>
        <v>715.27422347605307</v>
      </c>
      <c r="J74" s="126">
        <f t="shared" si="4"/>
        <v>0.12718247216857273</v>
      </c>
      <c r="L74" s="136">
        <f t="shared" si="5"/>
        <v>917.4188650256425</v>
      </c>
    </row>
    <row r="75" spans="1:12" ht="15" thickTop="1" x14ac:dyDescent="0.3"/>
  </sheetData>
  <mergeCells count="3">
    <mergeCell ref="A1:D1"/>
    <mergeCell ref="F1:G1"/>
    <mergeCell ref="I1:J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E2"/>
  <sheetViews>
    <sheetView workbookViewId="0">
      <selection activeCell="F33" sqref="F33"/>
    </sheetView>
  </sheetViews>
  <sheetFormatPr defaultRowHeight="14.4" x14ac:dyDescent="0.3"/>
  <sheetData>
    <row r="1" spans="1:5" ht="22.2" thickTop="1" thickBot="1" x14ac:dyDescent="0.45">
      <c r="A1" s="242" t="s">
        <v>517</v>
      </c>
      <c r="B1" s="243"/>
      <c r="C1" s="243"/>
      <c r="D1" s="243"/>
      <c r="E1" s="244"/>
    </row>
    <row r="2" spans="1:5" ht="15" thickTop="1" x14ac:dyDescent="0.3">
      <c r="A2" t="s">
        <v>518</v>
      </c>
    </row>
  </sheetData>
  <mergeCells count="1">
    <mergeCell ref="A1:E1"/>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1"/>
  <sheetViews>
    <sheetView workbookViewId="0">
      <selection activeCell="B3" sqref="B3"/>
    </sheetView>
  </sheetViews>
  <sheetFormatPr defaultRowHeight="14.4" x14ac:dyDescent="0.3"/>
  <sheetData>
    <row r="1" spans="1:2" ht="18.600000000000001" thickBot="1" x14ac:dyDescent="0.4">
      <c r="A1" s="245" t="s">
        <v>5</v>
      </c>
      <c r="B1" s="246"/>
    </row>
  </sheetData>
  <mergeCells count="1">
    <mergeCell ref="A1:B1"/>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BE5FF"/>
  </sheetPr>
  <dimension ref="A1:B73"/>
  <sheetViews>
    <sheetView workbookViewId="0">
      <selection sqref="A1:A73"/>
    </sheetView>
  </sheetViews>
  <sheetFormatPr defaultRowHeight="14.4" x14ac:dyDescent="0.3"/>
  <cols>
    <col min="2" max="2" width="16.5546875" customWidth="1"/>
  </cols>
  <sheetData>
    <row r="1" spans="1:2" ht="16.2" thickBot="1" x14ac:dyDescent="0.35">
      <c r="A1" s="3" t="s">
        <v>6</v>
      </c>
      <c r="B1" s="3" t="s">
        <v>125</v>
      </c>
    </row>
    <row r="2" spans="1:2" x14ac:dyDescent="0.3">
      <c r="A2" s="4">
        <v>17010214</v>
      </c>
      <c r="B2" s="5">
        <v>23846</v>
      </c>
    </row>
    <row r="3" spans="1:2" x14ac:dyDescent="0.3">
      <c r="A3" s="4">
        <v>17010215</v>
      </c>
      <c r="B3" s="5">
        <v>134986</v>
      </c>
    </row>
    <row r="4" spans="1:2" x14ac:dyDescent="0.3">
      <c r="A4" s="4">
        <v>17010216</v>
      </c>
      <c r="B4" s="5">
        <v>570991</v>
      </c>
    </row>
    <row r="5" spans="1:2" x14ac:dyDescent="0.3">
      <c r="A5" s="4">
        <v>17010303</v>
      </c>
      <c r="B5" s="5">
        <v>1977</v>
      </c>
    </row>
    <row r="6" spans="1:2" x14ac:dyDescent="0.3">
      <c r="A6" s="4">
        <v>17010305</v>
      </c>
      <c r="B6" s="5">
        <v>53853</v>
      </c>
    </row>
    <row r="7" spans="1:2" x14ac:dyDescent="0.3">
      <c r="A7" s="4">
        <v>17010306</v>
      </c>
      <c r="B7" s="5">
        <v>55003</v>
      </c>
    </row>
    <row r="8" spans="1:2" x14ac:dyDescent="0.3">
      <c r="A8" s="4">
        <v>17010307</v>
      </c>
      <c r="B8" s="5">
        <v>140835</v>
      </c>
    </row>
    <row r="9" spans="1:2" x14ac:dyDescent="0.3">
      <c r="A9" s="4">
        <v>17010308</v>
      </c>
      <c r="B9" s="5">
        <v>235830</v>
      </c>
    </row>
    <row r="10" spans="1:2" x14ac:dyDescent="0.3">
      <c r="A10" s="4">
        <v>17020001</v>
      </c>
      <c r="B10" s="5">
        <v>298605</v>
      </c>
    </row>
    <row r="11" spans="1:2" x14ac:dyDescent="0.3">
      <c r="A11" s="4">
        <v>17020002</v>
      </c>
      <c r="B11" s="5">
        <v>217624</v>
      </c>
    </row>
    <row r="12" spans="1:2" x14ac:dyDescent="0.3">
      <c r="A12" s="4">
        <v>17020003</v>
      </c>
      <c r="B12" s="5">
        <v>279026</v>
      </c>
    </row>
    <row r="13" spans="1:2" x14ac:dyDescent="0.3">
      <c r="A13" s="4">
        <v>17020004</v>
      </c>
      <c r="B13" s="5">
        <v>195512</v>
      </c>
    </row>
    <row r="14" spans="1:2" x14ac:dyDescent="0.3">
      <c r="A14" s="4">
        <v>17020005</v>
      </c>
      <c r="B14" s="5">
        <v>89618</v>
      </c>
    </row>
    <row r="15" spans="1:2" x14ac:dyDescent="0.3">
      <c r="A15" s="4">
        <v>17020006</v>
      </c>
      <c r="B15" s="5">
        <v>59590</v>
      </c>
    </row>
    <row r="16" spans="1:2" x14ac:dyDescent="0.3">
      <c r="A16" s="4">
        <v>17020007</v>
      </c>
      <c r="B16" s="5">
        <v>427494</v>
      </c>
    </row>
    <row r="17" spans="1:2" x14ac:dyDescent="0.3">
      <c r="A17" s="4">
        <v>17020008</v>
      </c>
      <c r="B17" s="5">
        <v>1006896</v>
      </c>
    </row>
    <row r="18" spans="1:2" x14ac:dyDescent="0.3">
      <c r="A18" s="4">
        <v>17020009</v>
      </c>
      <c r="B18" s="5">
        <v>1172533</v>
      </c>
    </row>
    <row r="19" spans="1:2" x14ac:dyDescent="0.3">
      <c r="A19" s="4">
        <v>17020010</v>
      </c>
      <c r="B19" s="5">
        <v>356939</v>
      </c>
    </row>
    <row r="20" spans="1:2" x14ac:dyDescent="0.3">
      <c r="A20" s="4">
        <v>17020011</v>
      </c>
      <c r="B20" s="5">
        <v>2010879</v>
      </c>
    </row>
    <row r="21" spans="1:2" x14ac:dyDescent="0.3">
      <c r="A21" s="4">
        <v>17020012</v>
      </c>
      <c r="B21" s="5">
        <v>25142</v>
      </c>
    </row>
    <row r="22" spans="1:2" x14ac:dyDescent="0.3">
      <c r="A22" s="4">
        <v>17020013</v>
      </c>
      <c r="B22" s="5">
        <v>54004</v>
      </c>
    </row>
    <row r="23" spans="1:2" x14ac:dyDescent="0.3">
      <c r="A23" s="4">
        <v>17020014</v>
      </c>
      <c r="B23" s="5">
        <v>14715</v>
      </c>
    </row>
    <row r="24" spans="1:2" x14ac:dyDescent="0.3">
      <c r="A24" s="4">
        <v>17020015</v>
      </c>
      <c r="B24" s="5">
        <v>41962</v>
      </c>
    </row>
    <row r="25" spans="1:2" x14ac:dyDescent="0.3">
      <c r="A25" s="4">
        <v>17020016</v>
      </c>
      <c r="B25" s="5">
        <v>33522</v>
      </c>
    </row>
    <row r="26" spans="1:2" x14ac:dyDescent="0.3">
      <c r="A26" s="4">
        <v>17030001</v>
      </c>
      <c r="B26" s="5">
        <v>1439797</v>
      </c>
    </row>
    <row r="27" spans="1:2" x14ac:dyDescent="0.3">
      <c r="A27" s="4">
        <v>17030002</v>
      </c>
      <c r="B27" s="5">
        <v>1299840</v>
      </c>
    </row>
    <row r="28" spans="1:2" x14ac:dyDescent="0.3">
      <c r="A28" s="4">
        <v>17030003</v>
      </c>
      <c r="B28" s="5">
        <v>244895</v>
      </c>
    </row>
    <row r="29" spans="1:2" x14ac:dyDescent="0.3">
      <c r="A29" s="4">
        <v>17060103</v>
      </c>
      <c r="B29" s="5">
        <v>93318</v>
      </c>
    </row>
    <row r="30" spans="1:2" x14ac:dyDescent="0.3">
      <c r="A30" s="4">
        <v>17060106</v>
      </c>
      <c r="B30" s="5">
        <v>124568</v>
      </c>
    </row>
    <row r="31" spans="1:2" x14ac:dyDescent="0.3">
      <c r="A31" s="4">
        <v>17060107</v>
      </c>
      <c r="B31" s="5">
        <v>180253</v>
      </c>
    </row>
    <row r="32" spans="1:2" x14ac:dyDescent="0.3">
      <c r="A32" s="4">
        <v>17060108</v>
      </c>
      <c r="B32" s="5">
        <v>87819</v>
      </c>
    </row>
    <row r="33" spans="1:2" x14ac:dyDescent="0.3">
      <c r="A33" s="4">
        <v>17060109</v>
      </c>
      <c r="B33" s="5">
        <v>45974</v>
      </c>
    </row>
    <row r="34" spans="1:2" x14ac:dyDescent="0.3">
      <c r="A34" s="4">
        <v>17060110</v>
      </c>
      <c r="B34" s="5">
        <v>13678</v>
      </c>
    </row>
    <row r="35" spans="1:2" x14ac:dyDescent="0.3">
      <c r="A35" s="4">
        <v>17060306</v>
      </c>
      <c r="B35" s="5">
        <v>635</v>
      </c>
    </row>
    <row r="36" spans="1:2" x14ac:dyDescent="0.3">
      <c r="A36" s="4">
        <v>17070101</v>
      </c>
      <c r="B36" s="5">
        <v>59552</v>
      </c>
    </row>
    <row r="37" spans="1:2" x14ac:dyDescent="0.3">
      <c r="A37" s="4">
        <v>17070102</v>
      </c>
      <c r="B37" s="5">
        <v>169969</v>
      </c>
    </row>
    <row r="38" spans="1:2" x14ac:dyDescent="0.3">
      <c r="A38" s="4">
        <v>17070105</v>
      </c>
      <c r="B38" s="5">
        <v>1966759</v>
      </c>
    </row>
    <row r="39" spans="1:2" x14ac:dyDescent="0.3">
      <c r="A39" s="4">
        <v>17070106</v>
      </c>
      <c r="B39" s="5">
        <v>1138247</v>
      </c>
    </row>
    <row r="40" spans="1:2" x14ac:dyDescent="0.3">
      <c r="A40" s="4">
        <v>17080001</v>
      </c>
      <c r="B40" s="5">
        <v>454669</v>
      </c>
    </row>
    <row r="41" spans="1:2" x14ac:dyDescent="0.3">
      <c r="A41" s="4">
        <v>17080002</v>
      </c>
      <c r="B41" s="5">
        <v>2886681</v>
      </c>
    </row>
    <row r="42" spans="1:2" x14ac:dyDescent="0.3">
      <c r="A42" s="4">
        <v>17080003</v>
      </c>
      <c r="B42" s="5">
        <v>1041871</v>
      </c>
    </row>
    <row r="43" spans="1:2" x14ac:dyDescent="0.3">
      <c r="A43" s="4">
        <v>17080004</v>
      </c>
      <c r="B43" s="5">
        <v>2422083</v>
      </c>
    </row>
    <row r="44" spans="1:2" x14ac:dyDescent="0.3">
      <c r="A44" s="4">
        <v>17080005</v>
      </c>
      <c r="B44" s="5">
        <v>2433227</v>
      </c>
    </row>
    <row r="45" spans="1:2" x14ac:dyDescent="0.3">
      <c r="A45" s="4">
        <v>17080006</v>
      </c>
      <c r="B45" s="5">
        <v>299774</v>
      </c>
    </row>
    <row r="46" spans="1:2" x14ac:dyDescent="0.3">
      <c r="A46" s="4">
        <v>17090012</v>
      </c>
      <c r="B46" s="5">
        <v>197280</v>
      </c>
    </row>
    <row r="47" spans="1:2" x14ac:dyDescent="0.3">
      <c r="A47" s="4">
        <v>17100101</v>
      </c>
      <c r="B47" s="5">
        <v>3426350</v>
      </c>
    </row>
    <row r="48" spans="1:2" x14ac:dyDescent="0.3">
      <c r="A48" s="4">
        <v>17100102</v>
      </c>
      <c r="B48" s="5">
        <v>3749703</v>
      </c>
    </row>
    <row r="49" spans="1:2" x14ac:dyDescent="0.3">
      <c r="A49" s="4">
        <v>17100103</v>
      </c>
      <c r="B49" s="5">
        <v>1915333</v>
      </c>
    </row>
    <row r="50" spans="1:2" x14ac:dyDescent="0.3">
      <c r="A50" s="4">
        <v>17100104</v>
      </c>
      <c r="B50" s="5">
        <v>1940110</v>
      </c>
    </row>
    <row r="51" spans="1:2" x14ac:dyDescent="0.3">
      <c r="A51" s="4">
        <v>17100105</v>
      </c>
      <c r="B51" s="5">
        <v>1103542</v>
      </c>
    </row>
    <row r="52" spans="1:2" x14ac:dyDescent="0.3">
      <c r="A52" s="4">
        <v>17100106</v>
      </c>
      <c r="B52" s="5">
        <v>1631492</v>
      </c>
    </row>
    <row r="53" spans="1:2" x14ac:dyDescent="0.3">
      <c r="A53" s="4">
        <v>17110001</v>
      </c>
      <c r="B53" s="5">
        <v>562897</v>
      </c>
    </row>
    <row r="54" spans="1:2" x14ac:dyDescent="0.3">
      <c r="A54" s="4">
        <v>17110002</v>
      </c>
      <c r="B54" s="5">
        <v>279111</v>
      </c>
    </row>
    <row r="55" spans="1:2" x14ac:dyDescent="0.3">
      <c r="A55" s="4">
        <v>17110003</v>
      </c>
      <c r="B55" s="5">
        <v>32123</v>
      </c>
    </row>
    <row r="56" spans="1:2" x14ac:dyDescent="0.3">
      <c r="A56" s="4">
        <v>17110004</v>
      </c>
      <c r="B56" s="5">
        <v>1388239</v>
      </c>
    </row>
    <row r="57" spans="1:2" x14ac:dyDescent="0.3">
      <c r="A57" s="4">
        <v>17110005</v>
      </c>
      <c r="B57" s="5">
        <v>445112</v>
      </c>
    </row>
    <row r="58" spans="1:2" x14ac:dyDescent="0.3">
      <c r="A58" s="4">
        <v>17110006</v>
      </c>
      <c r="B58" s="5">
        <v>2075290</v>
      </c>
    </row>
    <row r="59" spans="1:2" x14ac:dyDescent="0.3">
      <c r="A59" s="4">
        <v>17110007</v>
      </c>
      <c r="B59" s="5">
        <v>756333</v>
      </c>
    </row>
    <row r="60" spans="1:2" x14ac:dyDescent="0.3">
      <c r="A60" s="4">
        <v>17110008</v>
      </c>
      <c r="B60" s="5">
        <v>1552985</v>
      </c>
    </row>
    <row r="61" spans="1:2" x14ac:dyDescent="0.3">
      <c r="A61" s="4">
        <v>17110009</v>
      </c>
      <c r="B61" s="5">
        <v>2394151</v>
      </c>
    </row>
    <row r="62" spans="1:2" x14ac:dyDescent="0.3">
      <c r="A62" s="4">
        <v>17110010</v>
      </c>
      <c r="B62" s="5">
        <v>1574547</v>
      </c>
    </row>
    <row r="63" spans="1:2" x14ac:dyDescent="0.3">
      <c r="A63" s="4">
        <v>17110011</v>
      </c>
      <c r="B63" s="5">
        <v>340346</v>
      </c>
    </row>
    <row r="64" spans="1:2" x14ac:dyDescent="0.3">
      <c r="A64" s="4">
        <v>17110012</v>
      </c>
      <c r="B64" s="5">
        <v>742406</v>
      </c>
    </row>
    <row r="65" spans="1:2" x14ac:dyDescent="0.3">
      <c r="A65" s="4">
        <v>17110013</v>
      </c>
      <c r="B65" s="5">
        <v>844159</v>
      </c>
    </row>
    <row r="66" spans="1:2" x14ac:dyDescent="0.3">
      <c r="A66" s="4">
        <v>17110014</v>
      </c>
      <c r="B66" s="5">
        <v>2000392</v>
      </c>
    </row>
    <row r="67" spans="1:2" x14ac:dyDescent="0.3">
      <c r="A67" s="4">
        <v>17110015</v>
      </c>
      <c r="B67" s="5">
        <v>1095584</v>
      </c>
    </row>
    <row r="68" spans="1:2" x14ac:dyDescent="0.3">
      <c r="A68" s="4">
        <v>17110016</v>
      </c>
      <c r="B68" s="5">
        <v>252914</v>
      </c>
    </row>
    <row r="69" spans="1:2" x14ac:dyDescent="0.3">
      <c r="A69" s="4">
        <v>17110017</v>
      </c>
      <c r="B69" s="5">
        <v>725109</v>
      </c>
    </row>
    <row r="70" spans="1:2" x14ac:dyDescent="0.3">
      <c r="A70" s="4">
        <v>17110018</v>
      </c>
      <c r="B70" s="5">
        <v>1241007</v>
      </c>
    </row>
    <row r="71" spans="1:2" x14ac:dyDescent="0.3">
      <c r="A71" s="4">
        <v>17110019</v>
      </c>
      <c r="B71" s="5">
        <v>854997</v>
      </c>
    </row>
    <row r="72" spans="1:2" x14ac:dyDescent="0.3">
      <c r="A72" s="4">
        <v>17110020</v>
      </c>
      <c r="B72" s="5">
        <v>1524871</v>
      </c>
    </row>
    <row r="73" spans="1:2" x14ac:dyDescent="0.3">
      <c r="A73" s="4">
        <v>17110021</v>
      </c>
      <c r="B73" s="5">
        <v>884974</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
  <sheetViews>
    <sheetView workbookViewId="0">
      <selection activeCell="E32" sqref="E32"/>
    </sheetView>
  </sheetViews>
  <sheetFormatPr defaultRowHeight="14.4" x14ac:dyDescent="0.3"/>
  <sheetData>
    <row r="1" spans="1:1" ht="18.600000000000001" thickBot="1" x14ac:dyDescent="0.4">
      <c r="A1" s="6" t="s">
        <v>126</v>
      </c>
    </row>
  </sheetData>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J74"/>
  <sheetViews>
    <sheetView workbookViewId="0">
      <pane xSplit="1" ySplit="2" topLeftCell="E3" activePane="bottomRight" state="frozen"/>
      <selection pane="topRight" activeCell="B1" sqref="B1"/>
      <selection pane="bottomLeft" activeCell="A3" sqref="A3"/>
      <selection pane="bottomRight" activeCell="I5" sqref="I5"/>
    </sheetView>
  </sheetViews>
  <sheetFormatPr defaultRowHeight="14.4" x14ac:dyDescent="0.3"/>
  <cols>
    <col min="1" max="1" width="12.109375" customWidth="1"/>
    <col min="2" max="2" width="19.109375" customWidth="1"/>
    <col min="3" max="3" width="17.6640625" customWidth="1"/>
    <col min="4" max="4" width="21" customWidth="1"/>
    <col min="5" max="5" width="19" customWidth="1"/>
    <col min="6" max="6" width="17.5546875" customWidth="1"/>
    <col min="7" max="7" width="20.21875" customWidth="1"/>
    <col min="8" max="8" width="18.6640625" customWidth="1"/>
    <col min="9" max="9" width="17" customWidth="1"/>
    <col min="10" max="10" width="21.44140625" customWidth="1"/>
  </cols>
  <sheetData>
    <row r="1" spans="1:10" ht="18.600000000000001" thickBot="1" x14ac:dyDescent="0.4">
      <c r="A1" s="247" t="s">
        <v>6</v>
      </c>
      <c r="B1" s="249" t="s">
        <v>127</v>
      </c>
      <c r="C1" s="250"/>
      <c r="D1" s="251"/>
      <c r="E1" s="249" t="s">
        <v>128</v>
      </c>
      <c r="F1" s="250"/>
      <c r="G1" s="251"/>
      <c r="H1" s="249" t="s">
        <v>129</v>
      </c>
      <c r="I1" s="250"/>
      <c r="J1" s="251"/>
    </row>
    <row r="2" spans="1:10" ht="16.2" thickBot="1" x14ac:dyDescent="0.35">
      <c r="A2" s="248"/>
      <c r="B2" s="7" t="s">
        <v>130</v>
      </c>
      <c r="C2" s="7" t="s">
        <v>131</v>
      </c>
      <c r="D2" s="7" t="s">
        <v>132</v>
      </c>
      <c r="E2" s="7" t="s">
        <v>130</v>
      </c>
      <c r="F2" s="7" t="s">
        <v>131</v>
      </c>
      <c r="G2" s="7" t="s">
        <v>132</v>
      </c>
      <c r="H2" s="7" t="s">
        <v>130</v>
      </c>
      <c r="I2" s="7" t="s">
        <v>131</v>
      </c>
      <c r="J2" s="7" t="s">
        <v>132</v>
      </c>
    </row>
    <row r="3" spans="1:10" x14ac:dyDescent="0.3">
      <c r="A3" s="4">
        <v>17010214</v>
      </c>
      <c r="B3">
        <v>0</v>
      </c>
      <c r="C3">
        <v>0</v>
      </c>
      <c r="D3">
        <v>0</v>
      </c>
      <c r="E3">
        <v>0</v>
      </c>
      <c r="F3">
        <v>0</v>
      </c>
      <c r="G3">
        <v>0</v>
      </c>
      <c r="H3">
        <v>0</v>
      </c>
      <c r="I3">
        <v>0</v>
      </c>
      <c r="J3">
        <v>0</v>
      </c>
    </row>
    <row r="4" spans="1:10" x14ac:dyDescent="0.3">
      <c r="A4" s="4">
        <v>17010215</v>
      </c>
      <c r="B4" s="4">
        <v>0</v>
      </c>
      <c r="C4" s="4">
        <v>0</v>
      </c>
      <c r="D4" s="4">
        <v>0</v>
      </c>
      <c r="E4" s="70">
        <v>0</v>
      </c>
      <c r="F4" s="70">
        <v>0</v>
      </c>
      <c r="G4" s="70">
        <v>0</v>
      </c>
      <c r="H4" s="85">
        <v>0</v>
      </c>
      <c r="I4" s="85">
        <v>0</v>
      </c>
      <c r="J4" s="85">
        <v>0</v>
      </c>
    </row>
    <row r="5" spans="1:10" x14ac:dyDescent="0.3">
      <c r="A5" s="4">
        <v>17010216</v>
      </c>
      <c r="B5" s="51">
        <v>1050</v>
      </c>
      <c r="C5" s="51">
        <v>1980</v>
      </c>
      <c r="D5" s="51">
        <v>1025</v>
      </c>
      <c r="E5" s="62">
        <v>247134</v>
      </c>
      <c r="F5" s="62">
        <v>216450</v>
      </c>
      <c r="G5" s="62">
        <v>8547</v>
      </c>
      <c r="H5" s="83">
        <v>12953</v>
      </c>
      <c r="I5" s="83">
        <v>12998</v>
      </c>
      <c r="J5" s="83">
        <v>3166.2000010000002</v>
      </c>
    </row>
    <row r="6" spans="1:10" x14ac:dyDescent="0.3">
      <c r="A6" s="4">
        <v>17010303</v>
      </c>
      <c r="B6" s="45">
        <v>0</v>
      </c>
      <c r="C6" s="45">
        <v>0</v>
      </c>
      <c r="D6" s="45">
        <v>0</v>
      </c>
      <c r="E6" s="70">
        <v>0</v>
      </c>
      <c r="F6" s="70">
        <v>0</v>
      </c>
      <c r="G6" s="70">
        <v>0</v>
      </c>
      <c r="H6" s="85">
        <v>0</v>
      </c>
      <c r="I6" s="85">
        <v>0</v>
      </c>
      <c r="J6" s="85">
        <v>0</v>
      </c>
    </row>
    <row r="7" spans="1:10" x14ac:dyDescent="0.3">
      <c r="A7" s="4">
        <v>17010305</v>
      </c>
      <c r="B7" s="52">
        <v>8700</v>
      </c>
      <c r="C7" s="52">
        <v>11300</v>
      </c>
      <c r="D7" s="52">
        <v>1200</v>
      </c>
      <c r="E7" s="63">
        <v>7630</v>
      </c>
      <c r="F7" s="63">
        <v>1668</v>
      </c>
      <c r="G7" s="63">
        <v>330</v>
      </c>
      <c r="H7" s="84">
        <v>144</v>
      </c>
      <c r="I7" s="84">
        <v>215</v>
      </c>
      <c r="J7" s="84">
        <v>49.5</v>
      </c>
    </row>
    <row r="8" spans="1:10" x14ac:dyDescent="0.3">
      <c r="A8" s="4">
        <v>17010306</v>
      </c>
      <c r="B8" s="4">
        <v>0</v>
      </c>
      <c r="C8" s="4"/>
      <c r="D8" s="4">
        <v>0</v>
      </c>
      <c r="E8" s="70">
        <v>0</v>
      </c>
      <c r="F8" s="70">
        <v>0</v>
      </c>
      <c r="G8" s="70">
        <v>0</v>
      </c>
      <c r="H8" s="84">
        <v>9.5</v>
      </c>
      <c r="I8" s="84">
        <v>13.9</v>
      </c>
      <c r="J8" s="84">
        <v>2</v>
      </c>
    </row>
    <row r="9" spans="1:10" x14ac:dyDescent="0.3">
      <c r="A9" s="4">
        <v>17010307</v>
      </c>
      <c r="B9" s="52">
        <v>0</v>
      </c>
      <c r="C9" s="52">
        <v>0</v>
      </c>
      <c r="D9" s="52">
        <v>0</v>
      </c>
      <c r="E9" s="64">
        <v>223260</v>
      </c>
      <c r="F9" s="64">
        <v>8500</v>
      </c>
      <c r="G9" s="64">
        <v>4436</v>
      </c>
      <c r="H9" s="84">
        <v>2646</v>
      </c>
      <c r="I9" s="84">
        <v>3225.4000244099998</v>
      </c>
      <c r="J9" s="84">
        <v>2027.5700006500001</v>
      </c>
    </row>
    <row r="10" spans="1:10" x14ac:dyDescent="0.3">
      <c r="A10" s="4">
        <v>17010308</v>
      </c>
      <c r="B10" s="52">
        <v>0</v>
      </c>
      <c r="C10" s="52">
        <v>0</v>
      </c>
      <c r="D10" s="52">
        <v>0</v>
      </c>
      <c r="E10" s="70">
        <v>0</v>
      </c>
      <c r="F10" s="70">
        <v>0</v>
      </c>
      <c r="G10" s="70">
        <v>0</v>
      </c>
      <c r="H10" s="84">
        <v>2141</v>
      </c>
      <c r="I10" s="84">
        <v>2912</v>
      </c>
      <c r="J10" s="84">
        <v>614.99999905000004</v>
      </c>
    </row>
    <row r="11" spans="1:10" x14ac:dyDescent="0.3">
      <c r="A11" s="4">
        <v>17020001</v>
      </c>
      <c r="B11" s="52">
        <v>0</v>
      </c>
      <c r="C11" s="52">
        <v>0</v>
      </c>
      <c r="D11" s="52">
        <v>0</v>
      </c>
      <c r="E11" s="70">
        <v>0</v>
      </c>
      <c r="F11" s="70">
        <v>0</v>
      </c>
      <c r="G11" s="70">
        <v>0</v>
      </c>
      <c r="H11" s="84">
        <v>9577897</v>
      </c>
      <c r="I11" s="84">
        <v>9581954</v>
      </c>
      <c r="J11" s="84">
        <v>82425.5</v>
      </c>
    </row>
    <row r="12" spans="1:10" x14ac:dyDescent="0.3">
      <c r="A12" s="4">
        <v>17020002</v>
      </c>
      <c r="B12" s="52">
        <v>0</v>
      </c>
      <c r="C12" s="52">
        <v>0</v>
      </c>
      <c r="D12" s="52">
        <v>0</v>
      </c>
      <c r="E12" s="70">
        <v>0</v>
      </c>
      <c r="F12" s="70">
        <v>0</v>
      </c>
      <c r="G12" s="70">
        <v>0</v>
      </c>
      <c r="H12" s="84">
        <v>1695</v>
      </c>
      <c r="I12" s="84">
        <v>120</v>
      </c>
      <c r="J12" s="84">
        <v>22</v>
      </c>
    </row>
    <row r="13" spans="1:10" x14ac:dyDescent="0.3">
      <c r="A13" s="4">
        <v>17020003</v>
      </c>
      <c r="B13" s="52">
        <v>0</v>
      </c>
      <c r="C13" s="52">
        <v>0</v>
      </c>
      <c r="D13" s="52">
        <v>0</v>
      </c>
      <c r="E13" s="70">
        <v>0</v>
      </c>
      <c r="F13" s="70">
        <v>0</v>
      </c>
      <c r="G13" s="70">
        <v>0</v>
      </c>
      <c r="H13" s="84">
        <v>7517.5</v>
      </c>
      <c r="I13" s="84">
        <v>8402</v>
      </c>
      <c r="J13" s="84">
        <v>581.19000058000006</v>
      </c>
    </row>
    <row r="14" spans="1:10" x14ac:dyDescent="0.3">
      <c r="A14" s="4">
        <v>17020004</v>
      </c>
      <c r="B14" s="52">
        <v>0</v>
      </c>
      <c r="C14" s="52">
        <v>0</v>
      </c>
      <c r="D14" s="52">
        <v>0</v>
      </c>
      <c r="E14" s="70">
        <v>0</v>
      </c>
      <c r="F14" s="70">
        <v>0</v>
      </c>
      <c r="G14" s="70">
        <v>0</v>
      </c>
      <c r="H14" s="84">
        <v>15845</v>
      </c>
      <c r="I14" s="84">
        <v>9992</v>
      </c>
      <c r="J14" s="84">
        <v>111</v>
      </c>
    </row>
    <row r="15" spans="1:10" x14ac:dyDescent="0.3">
      <c r="A15" s="4">
        <v>17020005</v>
      </c>
      <c r="B15" s="52">
        <v>0</v>
      </c>
      <c r="C15" s="52">
        <v>0</v>
      </c>
      <c r="D15" s="52">
        <v>0</v>
      </c>
      <c r="E15" s="65">
        <v>847000</v>
      </c>
      <c r="F15" s="65">
        <v>1093000</v>
      </c>
      <c r="G15" s="65">
        <v>30000</v>
      </c>
      <c r="H15" s="84">
        <v>30</v>
      </c>
      <c r="I15" s="84">
        <v>296</v>
      </c>
      <c r="J15" s="84">
        <v>30</v>
      </c>
    </row>
    <row r="16" spans="1:10" x14ac:dyDescent="0.3">
      <c r="A16" s="4">
        <v>17020006</v>
      </c>
      <c r="B16" s="52">
        <v>0</v>
      </c>
      <c r="C16" s="52">
        <v>0</v>
      </c>
      <c r="D16" s="52">
        <v>0</v>
      </c>
      <c r="E16" s="70">
        <v>0</v>
      </c>
      <c r="F16" s="70">
        <v>0</v>
      </c>
      <c r="G16" s="70">
        <v>0</v>
      </c>
      <c r="H16" s="84">
        <v>68172</v>
      </c>
      <c r="I16" s="84">
        <v>113463</v>
      </c>
      <c r="J16" s="84">
        <v>7587.5999998999996</v>
      </c>
    </row>
    <row r="17" spans="1:10" x14ac:dyDescent="0.3">
      <c r="A17" s="4">
        <v>17020007</v>
      </c>
      <c r="B17" s="52">
        <v>0</v>
      </c>
      <c r="C17" s="52">
        <v>0</v>
      </c>
      <c r="D17" s="52">
        <v>0</v>
      </c>
      <c r="E17" s="66">
        <v>2400</v>
      </c>
      <c r="F17" s="66">
        <v>2400</v>
      </c>
      <c r="G17" s="66">
        <v>2400</v>
      </c>
      <c r="H17" s="84">
        <v>4947</v>
      </c>
      <c r="I17" s="84">
        <v>5424</v>
      </c>
      <c r="J17" s="84">
        <v>464</v>
      </c>
    </row>
    <row r="18" spans="1:10" x14ac:dyDescent="0.3">
      <c r="A18" s="4">
        <v>17020008</v>
      </c>
      <c r="B18" s="52">
        <v>0</v>
      </c>
      <c r="C18" s="52">
        <v>0</v>
      </c>
      <c r="D18" s="52">
        <v>0</v>
      </c>
      <c r="E18" s="70">
        <v>0</v>
      </c>
      <c r="F18" s="70">
        <v>0</v>
      </c>
      <c r="G18" s="70">
        <v>0</v>
      </c>
      <c r="H18" s="84">
        <v>5672</v>
      </c>
      <c r="I18" s="84">
        <v>7232</v>
      </c>
      <c r="J18" s="84">
        <v>593.49999905000004</v>
      </c>
    </row>
    <row r="19" spans="1:10" x14ac:dyDescent="0.3">
      <c r="A19" s="4">
        <v>17020009</v>
      </c>
      <c r="B19" s="52">
        <v>0</v>
      </c>
      <c r="C19" s="52">
        <v>0</v>
      </c>
      <c r="D19" s="52">
        <v>0</v>
      </c>
      <c r="E19" s="70">
        <v>0</v>
      </c>
      <c r="F19" s="70">
        <v>0</v>
      </c>
      <c r="G19" s="70">
        <v>0</v>
      </c>
      <c r="H19" s="84">
        <v>6400</v>
      </c>
      <c r="I19" s="84">
        <v>9960</v>
      </c>
      <c r="J19" s="84">
        <v>574</v>
      </c>
    </row>
    <row r="20" spans="1:10" x14ac:dyDescent="0.3">
      <c r="A20" s="4">
        <v>17020010</v>
      </c>
      <c r="B20" s="52">
        <v>0</v>
      </c>
      <c r="C20" s="52">
        <v>0</v>
      </c>
      <c r="D20" s="52">
        <v>0</v>
      </c>
      <c r="E20" s="67">
        <v>1102000</v>
      </c>
      <c r="F20" s="67">
        <v>1317000</v>
      </c>
      <c r="G20" s="67">
        <v>9810</v>
      </c>
      <c r="H20" s="84">
        <v>19331</v>
      </c>
      <c r="I20" s="84">
        <v>8984.7999999999993</v>
      </c>
      <c r="J20" s="84">
        <v>3210.8599999399999</v>
      </c>
    </row>
    <row r="21" spans="1:10" x14ac:dyDescent="0.3">
      <c r="A21" s="4">
        <v>17020011</v>
      </c>
      <c r="B21" s="52">
        <v>0</v>
      </c>
      <c r="C21" s="52">
        <v>0</v>
      </c>
      <c r="D21" s="52">
        <v>0</v>
      </c>
      <c r="E21" s="70">
        <v>0</v>
      </c>
      <c r="F21" s="70">
        <v>0</v>
      </c>
      <c r="G21" s="70">
        <v>0</v>
      </c>
      <c r="H21" s="84">
        <v>6807</v>
      </c>
      <c r="I21" s="84">
        <v>9297</v>
      </c>
      <c r="J21" s="84">
        <v>913</v>
      </c>
    </row>
    <row r="22" spans="1:10" x14ac:dyDescent="0.3">
      <c r="A22" s="4">
        <v>17020012</v>
      </c>
      <c r="B22" s="53">
        <v>206</v>
      </c>
      <c r="C22" s="53">
        <v>553</v>
      </c>
      <c r="D22" s="53">
        <v>94</v>
      </c>
      <c r="E22" s="68">
        <v>676100</v>
      </c>
      <c r="F22" s="68">
        <v>0</v>
      </c>
      <c r="G22" s="68">
        <v>0</v>
      </c>
      <c r="H22" s="84">
        <v>1389</v>
      </c>
      <c r="I22" s="84">
        <v>2293</v>
      </c>
      <c r="J22" s="84">
        <v>1370</v>
      </c>
    </row>
    <row r="23" spans="1:10" x14ac:dyDescent="0.3">
      <c r="A23" s="4">
        <v>17020013</v>
      </c>
      <c r="B23" s="53">
        <v>20</v>
      </c>
      <c r="C23" s="53">
        <v>136</v>
      </c>
      <c r="D23" s="53">
        <v>20</v>
      </c>
      <c r="E23" s="70">
        <v>0</v>
      </c>
      <c r="F23" s="70">
        <v>0</v>
      </c>
      <c r="G23" s="70">
        <v>0</v>
      </c>
      <c r="H23" s="84">
        <v>395</v>
      </c>
      <c r="I23" s="84">
        <v>615</v>
      </c>
      <c r="J23" s="84">
        <v>42.5</v>
      </c>
    </row>
    <row r="24" spans="1:10" x14ac:dyDescent="0.3">
      <c r="A24" s="4">
        <v>17020014</v>
      </c>
      <c r="B24" s="53">
        <v>2550200</v>
      </c>
      <c r="C24" s="53">
        <v>2550200</v>
      </c>
      <c r="D24" s="53">
        <v>54200</v>
      </c>
      <c r="E24" s="69">
        <v>544</v>
      </c>
      <c r="F24" s="69">
        <v>717</v>
      </c>
      <c r="G24" s="69">
        <v>2.2999999500000001</v>
      </c>
      <c r="H24" s="84">
        <v>66747</v>
      </c>
      <c r="I24" s="84">
        <v>79700</v>
      </c>
      <c r="J24" s="84">
        <v>1601</v>
      </c>
    </row>
    <row r="25" spans="1:10" x14ac:dyDescent="0.3">
      <c r="A25" s="4">
        <v>17020015</v>
      </c>
      <c r="B25" s="53">
        <v>511700</v>
      </c>
      <c r="C25" s="53">
        <v>546300</v>
      </c>
      <c r="D25" s="53">
        <v>27800</v>
      </c>
      <c r="E25" s="70">
        <v>0</v>
      </c>
      <c r="F25" s="70">
        <v>0</v>
      </c>
      <c r="G25" s="70">
        <v>0</v>
      </c>
      <c r="H25" s="84">
        <v>112876.5</v>
      </c>
      <c r="I25" s="84">
        <v>113947</v>
      </c>
      <c r="J25" s="84">
        <v>8636.0000001900007</v>
      </c>
    </row>
    <row r="26" spans="1:10" x14ac:dyDescent="0.3">
      <c r="A26" s="4">
        <v>17020016</v>
      </c>
      <c r="B26" s="53">
        <v>1</v>
      </c>
      <c r="C26" s="53">
        <v>2300</v>
      </c>
      <c r="D26" s="53">
        <v>1</v>
      </c>
      <c r="E26" s="70">
        <v>191135</v>
      </c>
      <c r="F26" s="70">
        <v>197305</v>
      </c>
      <c r="G26" s="70">
        <v>8907</v>
      </c>
      <c r="H26" s="84">
        <v>82827</v>
      </c>
      <c r="I26" s="84">
        <v>89438</v>
      </c>
      <c r="J26" s="84">
        <v>22205.549999809999</v>
      </c>
    </row>
    <row r="27" spans="1:10" x14ac:dyDescent="0.3">
      <c r="A27" s="4">
        <v>17030001</v>
      </c>
      <c r="B27" s="53">
        <v>0</v>
      </c>
      <c r="C27" s="53">
        <v>0</v>
      </c>
      <c r="D27" s="53">
        <v>0</v>
      </c>
      <c r="E27" s="70">
        <v>0</v>
      </c>
      <c r="F27" s="70">
        <v>0</v>
      </c>
      <c r="G27" s="70">
        <v>0</v>
      </c>
      <c r="H27" s="84">
        <v>1353671</v>
      </c>
      <c r="I27" s="84">
        <v>1382088</v>
      </c>
      <c r="J27" s="84">
        <v>17838.44999981</v>
      </c>
    </row>
    <row r="28" spans="1:10" x14ac:dyDescent="0.3">
      <c r="A28" s="4">
        <v>17030002</v>
      </c>
      <c r="B28" s="53">
        <v>0</v>
      </c>
      <c r="C28" s="53">
        <v>0</v>
      </c>
      <c r="D28" s="53">
        <v>0</v>
      </c>
      <c r="E28" s="70">
        <v>0</v>
      </c>
      <c r="F28" s="70">
        <v>0</v>
      </c>
      <c r="G28" s="70">
        <v>0</v>
      </c>
      <c r="H28" s="84">
        <v>235936</v>
      </c>
      <c r="I28" s="84">
        <v>245563</v>
      </c>
      <c r="J28" s="84">
        <v>3998.39999962</v>
      </c>
    </row>
    <row r="29" spans="1:10" x14ac:dyDescent="0.3">
      <c r="A29" s="4">
        <v>17030003</v>
      </c>
      <c r="B29" s="53">
        <v>0</v>
      </c>
      <c r="C29" s="53">
        <v>0</v>
      </c>
      <c r="D29" s="53">
        <v>0</v>
      </c>
      <c r="E29" s="70">
        <v>0</v>
      </c>
      <c r="F29" s="70">
        <v>0</v>
      </c>
      <c r="G29" s="70">
        <v>0</v>
      </c>
      <c r="H29" s="84">
        <v>1657</v>
      </c>
      <c r="I29" s="84">
        <v>2239</v>
      </c>
      <c r="J29" s="84">
        <v>654.40000013000008</v>
      </c>
    </row>
    <row r="30" spans="1:10" x14ac:dyDescent="0.3">
      <c r="A30" s="4">
        <v>17060103</v>
      </c>
      <c r="B30" s="53">
        <v>0</v>
      </c>
      <c r="C30" s="53">
        <v>0</v>
      </c>
      <c r="D30" s="53">
        <v>0</v>
      </c>
      <c r="E30" s="70">
        <v>0</v>
      </c>
      <c r="F30" s="70">
        <v>0</v>
      </c>
      <c r="G30" s="70">
        <v>0</v>
      </c>
      <c r="H30" s="85">
        <v>0</v>
      </c>
      <c r="I30" s="85">
        <v>0</v>
      </c>
      <c r="J30" s="85">
        <v>0</v>
      </c>
    </row>
    <row r="31" spans="1:10" x14ac:dyDescent="0.3">
      <c r="A31" s="4">
        <v>17060106</v>
      </c>
      <c r="B31" s="53">
        <v>0</v>
      </c>
      <c r="C31" s="53">
        <v>0</v>
      </c>
      <c r="D31" s="53">
        <v>0</v>
      </c>
      <c r="E31" s="70">
        <v>0</v>
      </c>
      <c r="F31" s="70">
        <v>0</v>
      </c>
      <c r="G31" s="70">
        <v>0</v>
      </c>
      <c r="H31" s="85">
        <v>30</v>
      </c>
      <c r="I31" s="85">
        <v>50</v>
      </c>
      <c r="J31" s="85">
        <v>30</v>
      </c>
    </row>
    <row r="32" spans="1:10" x14ac:dyDescent="0.3">
      <c r="A32" s="4">
        <v>17060107</v>
      </c>
      <c r="B32" s="53">
        <v>0</v>
      </c>
      <c r="C32" s="53">
        <v>0</v>
      </c>
      <c r="D32" s="53">
        <v>0</v>
      </c>
      <c r="E32" s="70">
        <v>0</v>
      </c>
      <c r="F32" s="70">
        <v>0</v>
      </c>
      <c r="G32" s="70">
        <v>0</v>
      </c>
      <c r="H32" s="85">
        <v>1050250</v>
      </c>
      <c r="I32" s="85">
        <v>565270</v>
      </c>
      <c r="J32" s="85">
        <v>18935</v>
      </c>
    </row>
    <row r="33" spans="1:10" x14ac:dyDescent="0.3">
      <c r="A33" s="4">
        <v>17060108</v>
      </c>
      <c r="B33" s="53">
        <v>0</v>
      </c>
      <c r="C33" s="53">
        <v>0</v>
      </c>
      <c r="D33" s="53">
        <v>0</v>
      </c>
      <c r="E33" s="70">
        <v>0</v>
      </c>
      <c r="F33" s="70">
        <v>0</v>
      </c>
      <c r="G33" s="70">
        <v>0</v>
      </c>
      <c r="H33" s="85">
        <v>1132.5999984699999</v>
      </c>
      <c r="I33" s="85">
        <v>2005.4000015300001</v>
      </c>
      <c r="J33" s="85">
        <v>421.9000001</v>
      </c>
    </row>
    <row r="34" spans="1:10" x14ac:dyDescent="0.3">
      <c r="A34" s="4">
        <v>17060109</v>
      </c>
      <c r="B34" s="53">
        <v>0</v>
      </c>
      <c r="C34" s="53">
        <v>0</v>
      </c>
      <c r="D34" s="53">
        <v>0</v>
      </c>
      <c r="E34" s="70">
        <v>0</v>
      </c>
      <c r="F34" s="70">
        <v>0</v>
      </c>
      <c r="G34" s="70">
        <v>0</v>
      </c>
      <c r="H34" s="85">
        <v>7864</v>
      </c>
      <c r="I34" s="85">
        <v>8805.39999962</v>
      </c>
      <c r="J34" s="85">
        <v>275.79999971000001</v>
      </c>
    </row>
    <row r="35" spans="1:10" x14ac:dyDescent="0.3">
      <c r="A35" s="4">
        <v>17060110</v>
      </c>
      <c r="B35" s="53">
        <v>0</v>
      </c>
      <c r="C35" s="53">
        <v>0</v>
      </c>
      <c r="D35" s="53">
        <v>0</v>
      </c>
      <c r="E35" s="4">
        <v>0</v>
      </c>
      <c r="F35" s="4">
        <v>0</v>
      </c>
      <c r="G35" s="4">
        <v>0</v>
      </c>
      <c r="H35" s="86">
        <v>783931</v>
      </c>
      <c r="I35" s="86">
        <v>432525.4</v>
      </c>
      <c r="J35" s="86">
        <v>14997.7</v>
      </c>
    </row>
    <row r="36" spans="1:10" x14ac:dyDescent="0.3">
      <c r="A36" s="4">
        <v>17060306</v>
      </c>
      <c r="B36" s="53">
        <v>0</v>
      </c>
      <c r="C36" s="53">
        <v>0</v>
      </c>
      <c r="D36" s="53">
        <v>0</v>
      </c>
      <c r="E36" s="79">
        <v>0</v>
      </c>
      <c r="F36" s="79">
        <v>0</v>
      </c>
      <c r="G36" s="79">
        <v>0</v>
      </c>
      <c r="H36">
        <v>0</v>
      </c>
      <c r="I36">
        <v>0</v>
      </c>
      <c r="J36">
        <v>0</v>
      </c>
    </row>
    <row r="37" spans="1:10" x14ac:dyDescent="0.3">
      <c r="A37" s="4">
        <v>17070101</v>
      </c>
      <c r="B37" s="53">
        <v>0</v>
      </c>
      <c r="C37" s="53">
        <v>0</v>
      </c>
      <c r="D37" s="53">
        <v>0</v>
      </c>
      <c r="E37" s="79">
        <v>0</v>
      </c>
      <c r="F37" s="79">
        <v>0</v>
      </c>
      <c r="G37" s="79">
        <v>0</v>
      </c>
      <c r="H37" s="87">
        <v>943</v>
      </c>
      <c r="I37" s="87">
        <v>1535</v>
      </c>
      <c r="J37" s="87">
        <v>780.30000018999999</v>
      </c>
    </row>
    <row r="38" spans="1:10" x14ac:dyDescent="0.3">
      <c r="A38" s="4">
        <v>17070102</v>
      </c>
      <c r="B38" s="54">
        <v>3300</v>
      </c>
      <c r="C38" s="54">
        <v>8300</v>
      </c>
      <c r="D38" s="54">
        <v>25</v>
      </c>
      <c r="E38" s="79">
        <v>0</v>
      </c>
      <c r="F38" s="79">
        <v>0</v>
      </c>
      <c r="G38" s="79">
        <v>0</v>
      </c>
      <c r="H38" s="87">
        <v>71</v>
      </c>
      <c r="I38" s="87">
        <v>103</v>
      </c>
      <c r="J38" s="87">
        <v>71</v>
      </c>
    </row>
    <row r="39" spans="1:10" x14ac:dyDescent="0.3">
      <c r="A39" s="4">
        <v>17070105</v>
      </c>
      <c r="B39" s="4">
        <v>0</v>
      </c>
      <c r="C39" s="54">
        <v>0</v>
      </c>
      <c r="D39" s="54">
        <v>0</v>
      </c>
      <c r="E39" s="71">
        <v>1050</v>
      </c>
      <c r="F39" s="71">
        <v>1300</v>
      </c>
      <c r="G39" s="71">
        <v>0</v>
      </c>
      <c r="H39" s="87">
        <v>380</v>
      </c>
      <c r="I39" s="87">
        <v>475</v>
      </c>
      <c r="J39" s="87">
        <v>163.71999979</v>
      </c>
    </row>
    <row r="40" spans="1:10" s="4" customFormat="1" x14ac:dyDescent="0.3">
      <c r="A40" s="4">
        <v>17070106</v>
      </c>
      <c r="B40" s="4">
        <v>0</v>
      </c>
      <c r="C40" s="54">
        <v>0</v>
      </c>
      <c r="D40" s="54">
        <v>0</v>
      </c>
      <c r="E40" s="79">
        <v>0</v>
      </c>
      <c r="F40" s="79">
        <v>0</v>
      </c>
      <c r="G40" s="79">
        <v>0</v>
      </c>
      <c r="H40" s="87">
        <v>572</v>
      </c>
      <c r="I40" s="87">
        <v>751</v>
      </c>
      <c r="J40" s="87">
        <v>257</v>
      </c>
    </row>
    <row r="41" spans="1:10" x14ac:dyDescent="0.3">
      <c r="A41" s="4">
        <v>17080001</v>
      </c>
      <c r="B41" s="4">
        <v>0</v>
      </c>
      <c r="C41" s="54">
        <v>0</v>
      </c>
      <c r="D41" s="54">
        <v>0</v>
      </c>
      <c r="E41" s="79">
        <v>0</v>
      </c>
      <c r="F41" s="79">
        <v>0</v>
      </c>
      <c r="G41" s="79">
        <v>0</v>
      </c>
      <c r="H41" s="87">
        <v>12632</v>
      </c>
      <c r="I41" s="87">
        <v>14179</v>
      </c>
      <c r="J41" s="87">
        <v>1035</v>
      </c>
    </row>
    <row r="42" spans="1:10" x14ac:dyDescent="0.3">
      <c r="A42" s="4">
        <v>17080002</v>
      </c>
      <c r="B42" s="4">
        <v>0</v>
      </c>
      <c r="C42" s="54">
        <v>0</v>
      </c>
      <c r="D42" s="54">
        <v>0</v>
      </c>
      <c r="E42" s="72">
        <v>1984750</v>
      </c>
      <c r="F42" s="72">
        <v>1984850</v>
      </c>
      <c r="G42" s="72">
        <v>16227</v>
      </c>
      <c r="H42" s="87">
        <v>447</v>
      </c>
      <c r="I42" s="87">
        <v>733</v>
      </c>
      <c r="J42" s="87">
        <v>209.5999999</v>
      </c>
    </row>
    <row r="43" spans="1:10" x14ac:dyDescent="0.3">
      <c r="A43" s="4">
        <v>17080003</v>
      </c>
      <c r="B43" s="4">
        <v>0</v>
      </c>
      <c r="C43" s="54">
        <v>0</v>
      </c>
      <c r="D43" s="54">
        <v>0</v>
      </c>
      <c r="E43" s="79">
        <v>0</v>
      </c>
      <c r="F43" s="79">
        <v>0</v>
      </c>
      <c r="G43" s="79">
        <v>0</v>
      </c>
      <c r="H43" s="87">
        <v>183</v>
      </c>
      <c r="I43" s="87">
        <v>423</v>
      </c>
      <c r="J43" s="87">
        <v>116</v>
      </c>
    </row>
    <row r="44" spans="1:10" x14ac:dyDescent="0.3">
      <c r="A44" s="4">
        <v>17080004</v>
      </c>
      <c r="B44" s="4">
        <v>0</v>
      </c>
      <c r="C44" s="54">
        <v>0</v>
      </c>
      <c r="D44" s="54">
        <v>0</v>
      </c>
      <c r="E44" s="73">
        <v>3500</v>
      </c>
      <c r="F44" s="73">
        <v>12200</v>
      </c>
      <c r="G44" s="73">
        <v>0</v>
      </c>
      <c r="H44" s="90">
        <v>0</v>
      </c>
      <c r="I44" s="90">
        <v>0</v>
      </c>
      <c r="J44" s="90">
        <v>0</v>
      </c>
    </row>
    <row r="45" spans="1:10" x14ac:dyDescent="0.3">
      <c r="A45" s="4">
        <v>17080005</v>
      </c>
      <c r="B45" s="55">
        <v>7501</v>
      </c>
      <c r="C45" s="55">
        <v>11887</v>
      </c>
      <c r="D45" s="55">
        <v>2300.1</v>
      </c>
      <c r="E45" s="73">
        <v>1988436</v>
      </c>
      <c r="F45" s="73">
        <v>2283388</v>
      </c>
      <c r="G45" s="73">
        <v>15220</v>
      </c>
      <c r="H45" s="88">
        <v>4978</v>
      </c>
      <c r="I45" s="88">
        <v>5664</v>
      </c>
      <c r="J45" s="88">
        <v>1309</v>
      </c>
    </row>
    <row r="46" spans="1:10" x14ac:dyDescent="0.3">
      <c r="A46" s="4">
        <v>17080006</v>
      </c>
      <c r="B46" s="61">
        <v>0</v>
      </c>
      <c r="C46" s="61">
        <v>0</v>
      </c>
      <c r="D46" s="61">
        <v>0</v>
      </c>
      <c r="E46" s="79">
        <v>0</v>
      </c>
      <c r="F46" s="79">
        <v>0</v>
      </c>
      <c r="G46" s="79">
        <v>0</v>
      </c>
      <c r="H46" s="88">
        <v>27</v>
      </c>
      <c r="I46" s="88">
        <v>32</v>
      </c>
      <c r="J46" s="88">
        <v>27</v>
      </c>
    </row>
    <row r="47" spans="1:10" x14ac:dyDescent="0.3">
      <c r="A47" s="4">
        <v>17090012</v>
      </c>
      <c r="B47" s="61">
        <v>0</v>
      </c>
      <c r="C47" s="61">
        <v>0</v>
      </c>
      <c r="D47" s="61">
        <v>0</v>
      </c>
      <c r="E47" s="79">
        <v>0</v>
      </c>
      <c r="F47" s="79">
        <v>0</v>
      </c>
      <c r="G47" s="79">
        <v>0</v>
      </c>
      <c r="H47" s="88">
        <v>24</v>
      </c>
      <c r="I47" s="88">
        <v>82</v>
      </c>
      <c r="J47" s="88">
        <v>24</v>
      </c>
    </row>
    <row r="48" spans="1:10" x14ac:dyDescent="0.3">
      <c r="A48" s="4">
        <v>17100101</v>
      </c>
      <c r="B48" s="61">
        <v>0</v>
      </c>
      <c r="C48" s="61">
        <v>0</v>
      </c>
      <c r="D48" s="61">
        <v>0</v>
      </c>
      <c r="E48" s="79">
        <v>0</v>
      </c>
      <c r="F48" s="79">
        <v>0</v>
      </c>
      <c r="G48" s="79">
        <v>0</v>
      </c>
      <c r="H48" s="90">
        <v>0</v>
      </c>
      <c r="I48" s="90">
        <v>0</v>
      </c>
      <c r="J48" s="90">
        <v>0</v>
      </c>
    </row>
    <row r="49" spans="1:10" x14ac:dyDescent="0.3">
      <c r="A49" s="4">
        <v>17100102</v>
      </c>
      <c r="B49" s="61">
        <v>0</v>
      </c>
      <c r="C49" s="61">
        <v>0</v>
      </c>
      <c r="D49" s="61">
        <v>0</v>
      </c>
      <c r="E49" s="79">
        <v>0</v>
      </c>
      <c r="F49" s="79">
        <v>0</v>
      </c>
      <c r="G49" s="79">
        <v>0</v>
      </c>
      <c r="H49" s="90">
        <v>0</v>
      </c>
      <c r="I49" s="90">
        <v>0</v>
      </c>
      <c r="J49" s="90">
        <v>0</v>
      </c>
    </row>
    <row r="50" spans="1:10" x14ac:dyDescent="0.3">
      <c r="A50" s="4">
        <v>17100103</v>
      </c>
      <c r="B50" s="56">
        <v>182</v>
      </c>
      <c r="C50" s="56">
        <v>524</v>
      </c>
      <c r="D50" s="56">
        <v>25.9</v>
      </c>
      <c r="E50" s="74">
        <v>35000</v>
      </c>
      <c r="F50" s="74">
        <v>0</v>
      </c>
      <c r="G50" s="74">
        <v>0</v>
      </c>
      <c r="H50" s="89">
        <v>24646</v>
      </c>
      <c r="I50" s="89">
        <v>44076</v>
      </c>
      <c r="J50" s="89">
        <v>1492.4000000999999</v>
      </c>
    </row>
    <row r="51" spans="1:10" x14ac:dyDescent="0.3">
      <c r="A51" s="4">
        <v>17100104</v>
      </c>
      <c r="B51" s="61">
        <v>0</v>
      </c>
      <c r="C51" s="61">
        <v>0</v>
      </c>
      <c r="D51" s="61">
        <v>0</v>
      </c>
      <c r="E51" s="79">
        <v>0</v>
      </c>
      <c r="F51" s="79">
        <v>0</v>
      </c>
      <c r="G51" s="79">
        <v>0</v>
      </c>
      <c r="H51" s="89">
        <v>71312</v>
      </c>
      <c r="I51" s="89">
        <v>77978</v>
      </c>
      <c r="J51" s="89">
        <v>131.5</v>
      </c>
    </row>
    <row r="52" spans="1:10" x14ac:dyDescent="0.3">
      <c r="A52" s="4">
        <v>17100105</v>
      </c>
      <c r="B52" s="61">
        <v>0</v>
      </c>
      <c r="C52" s="61">
        <v>0</v>
      </c>
      <c r="D52" s="61">
        <v>0</v>
      </c>
      <c r="E52" s="79">
        <v>0</v>
      </c>
      <c r="F52" s="79">
        <v>0</v>
      </c>
      <c r="G52" s="79">
        <v>0</v>
      </c>
      <c r="H52" s="89">
        <v>872.7</v>
      </c>
      <c r="I52" s="89">
        <v>1173</v>
      </c>
      <c r="J52" s="89">
        <v>404.01099999999997</v>
      </c>
    </row>
    <row r="53" spans="1:10" x14ac:dyDescent="0.3">
      <c r="A53" s="4">
        <v>17100106</v>
      </c>
      <c r="B53" s="61">
        <v>0</v>
      </c>
      <c r="C53" s="61">
        <v>0</v>
      </c>
      <c r="D53" s="61">
        <v>0</v>
      </c>
      <c r="E53" s="75">
        <v>65</v>
      </c>
      <c r="F53" s="75">
        <v>65</v>
      </c>
      <c r="G53" s="75">
        <v>6</v>
      </c>
      <c r="H53" s="89">
        <v>980</v>
      </c>
      <c r="I53" s="89">
        <v>1247</v>
      </c>
      <c r="J53" s="89">
        <v>102.30000004999999</v>
      </c>
    </row>
    <row r="54" spans="1:10" x14ac:dyDescent="0.3">
      <c r="A54" s="4">
        <v>17110001</v>
      </c>
      <c r="B54" s="61">
        <v>0</v>
      </c>
      <c r="C54" s="61">
        <v>0</v>
      </c>
      <c r="D54" s="61">
        <v>0</v>
      </c>
      <c r="E54" s="79">
        <v>0</v>
      </c>
      <c r="F54" s="79">
        <v>0</v>
      </c>
      <c r="G54" s="79">
        <v>0</v>
      </c>
      <c r="H54" s="90">
        <v>0</v>
      </c>
      <c r="I54" s="90">
        <v>0</v>
      </c>
      <c r="J54" s="90">
        <v>0</v>
      </c>
    </row>
    <row r="55" spans="1:10" x14ac:dyDescent="0.3">
      <c r="A55" s="4">
        <v>17110002</v>
      </c>
      <c r="B55" s="57">
        <v>69.299999240000005</v>
      </c>
      <c r="C55" s="57">
        <v>184.90000153</v>
      </c>
      <c r="D55" s="57">
        <v>3.4999999500000003</v>
      </c>
      <c r="E55" s="79">
        <v>0</v>
      </c>
      <c r="F55" s="79">
        <v>0</v>
      </c>
      <c r="G55" s="79">
        <v>0</v>
      </c>
      <c r="H55" s="90">
        <v>32980</v>
      </c>
      <c r="I55" s="90">
        <v>85994</v>
      </c>
      <c r="J55" s="90">
        <v>5739</v>
      </c>
    </row>
    <row r="56" spans="1:10" x14ac:dyDescent="0.3">
      <c r="A56" s="4">
        <v>17110003</v>
      </c>
      <c r="B56" s="61">
        <v>0</v>
      </c>
      <c r="C56" s="61">
        <v>0</v>
      </c>
      <c r="D56" s="61">
        <v>0</v>
      </c>
      <c r="E56" s="76">
        <v>5188</v>
      </c>
      <c r="F56" s="76">
        <v>6487</v>
      </c>
      <c r="G56" s="76">
        <v>380</v>
      </c>
      <c r="H56" s="90">
        <v>7465</v>
      </c>
      <c r="I56" s="90">
        <v>8828</v>
      </c>
      <c r="J56" s="90">
        <v>2103.50000095</v>
      </c>
    </row>
    <row r="57" spans="1:10" x14ac:dyDescent="0.3">
      <c r="A57" s="4">
        <v>17110004</v>
      </c>
      <c r="B57" s="58">
        <v>26</v>
      </c>
      <c r="C57" s="58">
        <v>124</v>
      </c>
      <c r="D57" s="58">
        <v>9.1999999999999993</v>
      </c>
      <c r="E57" s="79">
        <v>0</v>
      </c>
      <c r="F57" s="79">
        <v>0</v>
      </c>
      <c r="G57" s="79">
        <v>0</v>
      </c>
      <c r="H57" s="90">
        <v>224</v>
      </c>
      <c r="I57" s="90">
        <v>312</v>
      </c>
      <c r="J57" s="90">
        <v>34.5999999</v>
      </c>
    </row>
    <row r="58" spans="1:10" x14ac:dyDescent="0.3">
      <c r="A58" s="4">
        <v>17110005</v>
      </c>
      <c r="B58" s="61">
        <v>0</v>
      </c>
      <c r="C58" s="61">
        <v>0</v>
      </c>
      <c r="D58" s="61">
        <v>0</v>
      </c>
      <c r="E58" s="77">
        <v>2224118</v>
      </c>
      <c r="F58" s="77">
        <v>1714538</v>
      </c>
      <c r="G58" s="77">
        <v>15140.8</v>
      </c>
      <c r="H58" s="90">
        <v>258</v>
      </c>
      <c r="I58" s="90">
        <v>441</v>
      </c>
      <c r="J58" s="90">
        <v>100</v>
      </c>
    </row>
    <row r="59" spans="1:10" x14ac:dyDescent="0.3">
      <c r="A59" s="4">
        <v>17110006</v>
      </c>
      <c r="B59" s="61">
        <v>0</v>
      </c>
      <c r="C59" s="61">
        <v>0</v>
      </c>
      <c r="D59" s="61">
        <v>0</v>
      </c>
      <c r="E59" s="79">
        <v>0</v>
      </c>
      <c r="F59" s="79">
        <v>0</v>
      </c>
      <c r="G59" s="79">
        <v>0</v>
      </c>
      <c r="H59" s="90">
        <v>42</v>
      </c>
      <c r="I59" s="90">
        <v>142</v>
      </c>
      <c r="J59" s="90">
        <v>13</v>
      </c>
    </row>
    <row r="60" spans="1:10" x14ac:dyDescent="0.3">
      <c r="A60" s="4">
        <v>17110007</v>
      </c>
      <c r="B60" s="61">
        <v>0</v>
      </c>
      <c r="C60" s="61">
        <v>0</v>
      </c>
      <c r="D60" s="61">
        <v>0</v>
      </c>
      <c r="E60" s="79">
        <v>0</v>
      </c>
      <c r="F60" s="79">
        <v>0</v>
      </c>
      <c r="G60" s="79">
        <v>0</v>
      </c>
      <c r="H60" s="90">
        <v>8107</v>
      </c>
      <c r="I60" s="90">
        <v>9696</v>
      </c>
      <c r="J60" s="90">
        <v>558.5</v>
      </c>
    </row>
    <row r="61" spans="1:10" x14ac:dyDescent="0.3">
      <c r="A61" s="4">
        <v>17110008</v>
      </c>
      <c r="B61" s="61">
        <v>0</v>
      </c>
      <c r="C61" s="61">
        <v>0</v>
      </c>
      <c r="D61" s="61">
        <v>0</v>
      </c>
      <c r="E61" s="78">
        <v>27</v>
      </c>
      <c r="F61" s="78">
        <v>32</v>
      </c>
      <c r="G61" s="78">
        <v>27</v>
      </c>
      <c r="H61" s="90">
        <v>149</v>
      </c>
      <c r="I61" s="90">
        <v>232</v>
      </c>
      <c r="J61" s="90">
        <v>141.42000000000002</v>
      </c>
    </row>
    <row r="62" spans="1:10" x14ac:dyDescent="0.3">
      <c r="A62" s="4">
        <v>17110009</v>
      </c>
      <c r="B62" s="61">
        <v>0</v>
      </c>
      <c r="C62" s="61">
        <v>0</v>
      </c>
      <c r="D62" s="61">
        <v>0</v>
      </c>
      <c r="E62" s="78">
        <v>153266</v>
      </c>
      <c r="F62" s="78">
        <v>193450</v>
      </c>
      <c r="G62" s="78">
        <v>1976</v>
      </c>
      <c r="H62" s="90">
        <v>18872</v>
      </c>
      <c r="I62" s="90">
        <v>20481</v>
      </c>
      <c r="J62" s="90">
        <v>937.5</v>
      </c>
    </row>
    <row r="63" spans="1:10" x14ac:dyDescent="0.3">
      <c r="A63" s="4">
        <v>17110010</v>
      </c>
      <c r="B63" s="59">
        <v>45</v>
      </c>
      <c r="C63" s="59">
        <v>126</v>
      </c>
      <c r="D63" s="59">
        <v>9.620000000000001</v>
      </c>
      <c r="E63" s="78">
        <v>566</v>
      </c>
      <c r="F63" s="78">
        <v>818</v>
      </c>
      <c r="G63" s="78">
        <v>110</v>
      </c>
      <c r="H63" s="90">
        <v>60424</v>
      </c>
      <c r="I63" s="90">
        <v>74122</v>
      </c>
      <c r="J63" s="90">
        <v>1556.30000019</v>
      </c>
    </row>
    <row r="64" spans="1:10" x14ac:dyDescent="0.3">
      <c r="A64" s="4">
        <v>17110011</v>
      </c>
      <c r="B64" s="59">
        <v>10</v>
      </c>
      <c r="C64" s="59">
        <v>50</v>
      </c>
      <c r="D64" s="59">
        <v>5.8</v>
      </c>
      <c r="E64" s="79">
        <v>0</v>
      </c>
      <c r="F64" s="79">
        <v>0</v>
      </c>
      <c r="G64" s="79">
        <v>0</v>
      </c>
      <c r="H64" s="90">
        <v>581</v>
      </c>
      <c r="I64" s="90">
        <v>965</v>
      </c>
      <c r="J64" s="90">
        <v>400</v>
      </c>
    </row>
    <row r="65" spans="1:10" x14ac:dyDescent="0.3">
      <c r="A65" s="4">
        <v>17110012</v>
      </c>
      <c r="B65" s="59">
        <v>434.5</v>
      </c>
      <c r="C65" s="59">
        <v>1333</v>
      </c>
      <c r="D65" s="59">
        <v>102.52000054</v>
      </c>
      <c r="E65" s="79">
        <v>93900</v>
      </c>
      <c r="F65" s="79">
        <v>175000</v>
      </c>
      <c r="G65" s="79">
        <v>280</v>
      </c>
      <c r="H65" s="90">
        <v>534081.5</v>
      </c>
      <c r="I65" s="90">
        <v>534582</v>
      </c>
      <c r="J65" s="90">
        <v>26896.90999928</v>
      </c>
    </row>
    <row r="66" spans="1:10" x14ac:dyDescent="0.3">
      <c r="A66" s="4">
        <v>17110013</v>
      </c>
      <c r="B66" s="59">
        <v>26094.900000099999</v>
      </c>
      <c r="C66" s="59">
        <v>137027.1</v>
      </c>
      <c r="D66" s="59">
        <v>20069.599999900001</v>
      </c>
      <c r="E66" s="79">
        <v>0</v>
      </c>
      <c r="F66" s="79">
        <v>0</v>
      </c>
      <c r="G66" s="79">
        <v>0</v>
      </c>
      <c r="H66" s="90">
        <v>39890</v>
      </c>
      <c r="I66" s="90">
        <v>49634</v>
      </c>
      <c r="J66" s="90">
        <v>2797.2000001699998</v>
      </c>
    </row>
    <row r="67" spans="1:10" x14ac:dyDescent="0.3">
      <c r="A67" s="4">
        <v>17110014</v>
      </c>
      <c r="B67" s="59">
        <v>33.4</v>
      </c>
      <c r="C67" s="59">
        <v>106294.39999999999</v>
      </c>
      <c r="D67" s="59">
        <v>3.1</v>
      </c>
      <c r="E67" s="80">
        <v>377800</v>
      </c>
      <c r="F67" s="80">
        <v>405140</v>
      </c>
      <c r="G67" s="80">
        <v>34210</v>
      </c>
      <c r="H67" s="91">
        <v>732</v>
      </c>
      <c r="I67" s="91">
        <v>903</v>
      </c>
      <c r="J67" s="91">
        <v>71</v>
      </c>
    </row>
    <row r="68" spans="1:10" x14ac:dyDescent="0.3">
      <c r="A68" s="4">
        <v>17110015</v>
      </c>
      <c r="B68" s="61">
        <v>0</v>
      </c>
      <c r="C68" s="61">
        <v>0</v>
      </c>
      <c r="D68" s="61">
        <v>0</v>
      </c>
      <c r="E68" s="80">
        <v>217176</v>
      </c>
      <c r="F68" s="80">
        <v>248395</v>
      </c>
      <c r="G68" s="80">
        <v>0</v>
      </c>
      <c r="H68" s="91">
        <v>841</v>
      </c>
      <c r="I68" s="91">
        <v>930</v>
      </c>
      <c r="J68" s="91">
        <v>370</v>
      </c>
    </row>
    <row r="69" spans="1:10" x14ac:dyDescent="0.3">
      <c r="A69" s="4">
        <v>17110016</v>
      </c>
      <c r="B69" s="60">
        <v>10</v>
      </c>
      <c r="C69" s="60">
        <v>12</v>
      </c>
      <c r="D69" s="60">
        <v>1.7</v>
      </c>
      <c r="E69" s="82">
        <v>0</v>
      </c>
      <c r="F69" s="82">
        <v>0</v>
      </c>
      <c r="G69" s="82">
        <v>0</v>
      </c>
      <c r="H69" s="91">
        <v>8479</v>
      </c>
      <c r="I69" s="91">
        <v>9760</v>
      </c>
      <c r="J69" s="91">
        <v>632</v>
      </c>
    </row>
    <row r="70" spans="1:10" x14ac:dyDescent="0.3">
      <c r="A70" s="4">
        <v>17110017</v>
      </c>
      <c r="B70" s="61">
        <v>0</v>
      </c>
      <c r="C70" s="61">
        <v>0</v>
      </c>
      <c r="D70" s="61">
        <v>0</v>
      </c>
      <c r="E70" s="81">
        <v>914700</v>
      </c>
      <c r="F70" s="81">
        <v>974314</v>
      </c>
      <c r="G70" s="81">
        <v>8699</v>
      </c>
      <c r="H70" s="91">
        <v>453350</v>
      </c>
      <c r="I70" s="91">
        <v>473400</v>
      </c>
      <c r="J70" s="91">
        <v>4010</v>
      </c>
    </row>
    <row r="71" spans="1:10" x14ac:dyDescent="0.3">
      <c r="A71" s="4">
        <v>17110018</v>
      </c>
      <c r="B71" s="61">
        <v>10</v>
      </c>
      <c r="C71" s="61">
        <v>106</v>
      </c>
      <c r="D71" s="61">
        <v>3</v>
      </c>
      <c r="E71" s="82">
        <v>0</v>
      </c>
      <c r="F71" s="82">
        <v>0</v>
      </c>
      <c r="G71" s="82">
        <v>0</v>
      </c>
      <c r="H71" s="91">
        <v>10182.6</v>
      </c>
      <c r="I71" s="91">
        <v>12970.4</v>
      </c>
      <c r="J71" s="91">
        <v>758.10000037999998</v>
      </c>
    </row>
    <row r="72" spans="1:10" x14ac:dyDescent="0.3">
      <c r="A72" s="4">
        <v>17110019</v>
      </c>
      <c r="B72" s="61">
        <v>3077</v>
      </c>
      <c r="C72" s="61">
        <v>5021</v>
      </c>
      <c r="D72" s="61">
        <v>568.5</v>
      </c>
      <c r="E72" s="82">
        <v>0</v>
      </c>
      <c r="F72" s="82">
        <v>0</v>
      </c>
      <c r="G72" s="82">
        <v>0</v>
      </c>
      <c r="H72" s="91">
        <v>11862.19999981</v>
      </c>
      <c r="I72" s="91">
        <v>18542</v>
      </c>
      <c r="J72" s="91">
        <v>1502.9999996000001</v>
      </c>
    </row>
    <row r="73" spans="1:10" x14ac:dyDescent="0.3">
      <c r="A73" s="4">
        <v>17110020</v>
      </c>
      <c r="B73" s="61">
        <v>0</v>
      </c>
      <c r="C73" s="61">
        <v>0</v>
      </c>
      <c r="D73" s="61">
        <v>0</v>
      </c>
      <c r="E73" s="82">
        <v>7600</v>
      </c>
      <c r="F73" s="82">
        <v>45900</v>
      </c>
      <c r="G73" s="82">
        <v>707</v>
      </c>
      <c r="H73" s="91">
        <v>93</v>
      </c>
      <c r="I73" s="91">
        <v>121</v>
      </c>
      <c r="J73" s="91">
        <v>29.29999995</v>
      </c>
    </row>
    <row r="74" spans="1:10" x14ac:dyDescent="0.3">
      <c r="A74" s="4">
        <v>17110021</v>
      </c>
      <c r="B74" s="61">
        <v>0</v>
      </c>
      <c r="C74" s="61">
        <v>0</v>
      </c>
      <c r="D74" s="61">
        <v>0</v>
      </c>
      <c r="E74" s="82">
        <v>0</v>
      </c>
      <c r="F74" s="82">
        <v>0</v>
      </c>
      <c r="G74" s="82">
        <v>0</v>
      </c>
      <c r="H74" s="4">
        <v>0</v>
      </c>
      <c r="I74" s="4">
        <v>0</v>
      </c>
      <c r="J74" s="4">
        <v>0</v>
      </c>
    </row>
  </sheetData>
  <sortState ref="A4:J66">
    <sortCondition ref="A3:A66"/>
  </sortState>
  <mergeCells count="4">
    <mergeCell ref="A1:A2"/>
    <mergeCell ref="H1:J1"/>
    <mergeCell ref="E1:G1"/>
    <mergeCell ref="B1:D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P77"/>
  <sheetViews>
    <sheetView zoomScaleNormal="100" workbookViewId="0">
      <pane xSplit="1" ySplit="4" topLeftCell="D11" activePane="bottomRight" state="frozen"/>
      <selection pane="topRight" activeCell="B1" sqref="B1"/>
      <selection pane="bottomLeft" activeCell="A5" sqref="A5"/>
      <selection pane="bottomRight" activeCell="A13" sqref="A13:XFD13"/>
    </sheetView>
  </sheetViews>
  <sheetFormatPr defaultRowHeight="14.4" x14ac:dyDescent="0.3"/>
  <cols>
    <col min="1" max="1" width="11" customWidth="1"/>
    <col min="8" max="8" width="11" customWidth="1"/>
    <col min="9" max="9" width="12.6640625" customWidth="1"/>
    <col min="10" max="10" width="14.77734375" customWidth="1"/>
    <col min="11" max="11" width="22.109375" customWidth="1"/>
    <col min="12" max="12" width="17" customWidth="1"/>
    <col min="13" max="13" width="13.6640625" customWidth="1"/>
    <col min="14" max="14" width="14.88671875" customWidth="1"/>
    <col min="15" max="15" width="13.6640625" customWidth="1"/>
    <col min="16" max="16" width="12.109375" customWidth="1"/>
  </cols>
  <sheetData>
    <row r="1" spans="1:16" ht="22.2" customHeight="1" thickTop="1" x14ac:dyDescent="0.3">
      <c r="A1" s="188" t="s">
        <v>396</v>
      </c>
      <c r="B1" s="189"/>
      <c r="C1" s="189"/>
      <c r="D1" s="189"/>
      <c r="E1" s="189"/>
      <c r="F1" s="189"/>
      <c r="G1" s="190"/>
      <c r="H1" s="197" t="s">
        <v>397</v>
      </c>
      <c r="I1" s="198"/>
      <c r="J1" s="199"/>
      <c r="K1" s="206" t="s">
        <v>398</v>
      </c>
      <c r="L1" s="209" t="s">
        <v>399</v>
      </c>
      <c r="M1" s="210"/>
      <c r="N1" s="215" t="s">
        <v>5</v>
      </c>
      <c r="O1" s="185" t="s">
        <v>126</v>
      </c>
      <c r="P1" s="182" t="s">
        <v>400</v>
      </c>
    </row>
    <row r="2" spans="1:16" ht="23.4" customHeight="1" x14ac:dyDescent="0.3">
      <c r="A2" s="191"/>
      <c r="B2" s="192"/>
      <c r="C2" s="192"/>
      <c r="D2" s="192"/>
      <c r="E2" s="192"/>
      <c r="F2" s="192"/>
      <c r="G2" s="193"/>
      <c r="H2" s="200"/>
      <c r="I2" s="201"/>
      <c r="J2" s="202"/>
      <c r="K2" s="207"/>
      <c r="L2" s="211"/>
      <c r="M2" s="212"/>
      <c r="N2" s="216"/>
      <c r="O2" s="186"/>
      <c r="P2" s="183"/>
    </row>
    <row r="3" spans="1:16" ht="29.4" customHeight="1" thickBot="1" x14ac:dyDescent="0.35">
      <c r="A3" s="194"/>
      <c r="B3" s="195"/>
      <c r="C3" s="195"/>
      <c r="D3" s="195"/>
      <c r="E3" s="195"/>
      <c r="F3" s="195"/>
      <c r="G3" s="196"/>
      <c r="H3" s="203"/>
      <c r="I3" s="204"/>
      <c r="J3" s="205"/>
      <c r="K3" s="208"/>
      <c r="L3" s="213"/>
      <c r="M3" s="214"/>
      <c r="N3" s="217"/>
      <c r="O3" s="187"/>
      <c r="P3" s="184"/>
    </row>
    <row r="4" spans="1:16" ht="15.6" thickTop="1" thickBot="1" x14ac:dyDescent="0.35">
      <c r="A4" s="159" t="s">
        <v>6</v>
      </c>
      <c r="B4" s="160" t="s">
        <v>401</v>
      </c>
      <c r="C4" s="162" t="s">
        <v>29</v>
      </c>
      <c r="D4" s="162" t="s">
        <v>31</v>
      </c>
      <c r="E4" s="162" t="s">
        <v>33</v>
      </c>
      <c r="F4" s="162" t="s">
        <v>35</v>
      </c>
      <c r="G4" s="161" t="s">
        <v>402</v>
      </c>
      <c r="H4" s="160" t="s">
        <v>403</v>
      </c>
      <c r="I4" s="162" t="s">
        <v>404</v>
      </c>
      <c r="J4" s="161" t="s">
        <v>405</v>
      </c>
      <c r="K4" s="159" t="s">
        <v>406</v>
      </c>
      <c r="L4" s="160" t="s">
        <v>403</v>
      </c>
      <c r="M4" s="161" t="s">
        <v>404</v>
      </c>
      <c r="N4" s="159" t="s">
        <v>406</v>
      </c>
      <c r="O4" s="159" t="s">
        <v>407</v>
      </c>
      <c r="P4" s="159" t="s">
        <v>408</v>
      </c>
    </row>
    <row r="5" spans="1:16" ht="15" thickTop="1" x14ac:dyDescent="0.3">
      <c r="A5" s="163">
        <v>17010214</v>
      </c>
      <c r="B5" s="106">
        <f>'Physical Supply by HUC 8'!B2</f>
        <v>12392895</v>
      </c>
      <c r="C5" s="166">
        <f>'Physical Supply by HUC 8'!X2</f>
        <v>514.35736999999995</v>
      </c>
      <c r="D5" s="166">
        <f>'Physical Supply by HUC 8'!Z2</f>
        <v>1376.4493</v>
      </c>
      <c r="E5" s="166">
        <f>'Physical Supply by HUC 8'!AB2</f>
        <v>1738.6728000000001</v>
      </c>
      <c r="F5" s="166">
        <f>'Physical Supply by HUC 8'!AD2</f>
        <v>2463.1197999999999</v>
      </c>
      <c r="G5" s="167">
        <f>'Physical Supply by HUC 8'!AR2</f>
        <v>102726.5846</v>
      </c>
      <c r="H5" s="106">
        <f>'Water Use Current M&amp;I'!AS3</f>
        <v>68.301538865848542</v>
      </c>
      <c r="I5" s="166">
        <f>'Water Use Current Agriculture'!R4</f>
        <v>63.121486787422363</v>
      </c>
      <c r="J5" s="167">
        <f>'Water Use Current Thermo'!BJ6</f>
        <v>0</v>
      </c>
      <c r="K5" s="168">
        <f>'Current Groundwater Pumping'!M2</f>
        <v>0.12896684131436786</v>
      </c>
      <c r="L5" s="106">
        <f>'Water Use Future M&amp;I'!L3</f>
        <v>87.425969748286136</v>
      </c>
      <c r="M5" s="167">
        <f>'Water Use Current Agriculture'!R4</f>
        <v>63.121486787422363</v>
      </c>
      <c r="N5" s="171">
        <f>Recharge!B2</f>
        <v>23846</v>
      </c>
      <c r="O5" s="168">
        <f>Storage!H3</f>
        <v>0</v>
      </c>
      <c r="P5" s="168">
        <f>Species!B2</f>
        <v>2</v>
      </c>
    </row>
    <row r="6" spans="1:16" x14ac:dyDescent="0.3">
      <c r="A6" s="164">
        <v>17010215</v>
      </c>
      <c r="B6" s="109">
        <f>'Physical Supply by HUC 8'!B3</f>
        <v>0</v>
      </c>
      <c r="C6" s="120">
        <f>'Physical Supply by HUC 8'!X3</f>
        <v>0</v>
      </c>
      <c r="D6" s="120">
        <f>'Physical Supply by HUC 8'!Z3</f>
        <v>0</v>
      </c>
      <c r="E6" s="120">
        <f>'Physical Supply by HUC 8'!AB3</f>
        <v>0</v>
      </c>
      <c r="F6" s="120">
        <f>'Physical Supply by HUC 8'!AD3</f>
        <v>0</v>
      </c>
      <c r="G6" s="124">
        <f>'Physical Supply by HUC 8'!AR3</f>
        <v>0</v>
      </c>
      <c r="H6" s="109">
        <f>'Water Use Current M&amp;I'!AS4</f>
        <v>0</v>
      </c>
      <c r="I6" s="120">
        <f>'Water Use Current Agriculture'!R5</f>
        <v>0</v>
      </c>
      <c r="J6" s="124">
        <f>'Water Use Current Thermo'!BJ7</f>
        <v>0</v>
      </c>
      <c r="K6" s="169">
        <f>'Current Groundwater Pumping'!M3</f>
        <v>0.72745854287903011</v>
      </c>
      <c r="L6" s="109">
        <f>'Water Use Future M&amp;I'!L4</f>
        <v>0</v>
      </c>
      <c r="M6" s="124">
        <f>'Water Use Current Agriculture'!R5</f>
        <v>0</v>
      </c>
      <c r="N6" s="172">
        <f>Recharge!B3</f>
        <v>134986</v>
      </c>
      <c r="O6" s="169">
        <f>Storage!H4</f>
        <v>0</v>
      </c>
      <c r="P6" s="169">
        <f>Species!B3</f>
        <v>1</v>
      </c>
    </row>
    <row r="7" spans="1:16" x14ac:dyDescent="0.3">
      <c r="A7" s="164">
        <v>17010216</v>
      </c>
      <c r="B7" s="109">
        <f>'Physical Supply by HUC 8'!B4</f>
        <v>12398600</v>
      </c>
      <c r="C7" s="120">
        <f>'Physical Supply by HUC 8'!X4</f>
        <v>4027925.32</v>
      </c>
      <c r="D7" s="120">
        <f>'Physical Supply by HUC 8'!Z4</f>
        <v>6476556.1799999997</v>
      </c>
      <c r="E7" s="120">
        <f>'Physical Supply by HUC 8'!AB4</f>
        <v>8041361.7000000002</v>
      </c>
      <c r="F7" s="120">
        <f>'Physical Supply by HUC 8'!AD4</f>
        <v>10214702.699999999</v>
      </c>
      <c r="G7" s="124">
        <f>'Physical Supply by HUC 8'!AR4</f>
        <v>18955940.331101</v>
      </c>
      <c r="H7" s="109">
        <f>'Water Use Current M&amp;I'!AS5</f>
        <v>531.47714688709391</v>
      </c>
      <c r="I7" s="120">
        <f>'Water Use Current Agriculture'!R6</f>
        <v>145.29980981877532</v>
      </c>
      <c r="J7" s="124">
        <f>'Water Use Current Thermo'!BJ8</f>
        <v>0</v>
      </c>
      <c r="K7" s="169">
        <f>'Current Groundwater Pumping'!M4</f>
        <v>6.3806869065902623</v>
      </c>
      <c r="L7" s="109">
        <f>'Water Use Future M&amp;I'!L5</f>
        <v>681.69175955141873</v>
      </c>
      <c r="M7" s="124">
        <f>'Water Use Current Agriculture'!R6</f>
        <v>145.29980981877532</v>
      </c>
      <c r="N7" s="172">
        <f>Recharge!B4</f>
        <v>570991</v>
      </c>
      <c r="O7" s="169">
        <f>Storage!H5</f>
        <v>12953</v>
      </c>
      <c r="P7" s="169">
        <f>Species!B4</f>
        <v>1</v>
      </c>
    </row>
    <row r="8" spans="1:16" x14ac:dyDescent="0.3">
      <c r="A8" s="164">
        <v>17010303</v>
      </c>
      <c r="B8" s="109">
        <f>'Physical Supply by HUC 8'!B5</f>
        <v>0</v>
      </c>
      <c r="C8" s="120">
        <f>'Physical Supply by HUC 8'!X5</f>
        <v>0</v>
      </c>
      <c r="D8" s="120">
        <f>'Physical Supply by HUC 8'!Z5</f>
        <v>0</v>
      </c>
      <c r="E8" s="120">
        <f>'Physical Supply by HUC 8'!AB5</f>
        <v>0</v>
      </c>
      <c r="F8" s="120">
        <f>'Physical Supply by HUC 8'!AD5</f>
        <v>0</v>
      </c>
      <c r="G8" s="124">
        <f>'Physical Supply by HUC 8'!AR5</f>
        <v>0</v>
      </c>
      <c r="H8" s="109">
        <f>'Water Use Current M&amp;I'!AS6</f>
        <v>0</v>
      </c>
      <c r="I8" s="120">
        <f>'Water Use Current Agriculture'!R7</f>
        <v>0</v>
      </c>
      <c r="J8" s="124">
        <f>'Water Use Current Thermo'!BJ9</f>
        <v>0</v>
      </c>
      <c r="K8" s="169">
        <f>'Current Groundwater Pumping'!M5</f>
        <v>1.4216248852757146E-5</v>
      </c>
      <c r="L8" s="109">
        <f>'Water Use Future M&amp;I'!L6</f>
        <v>0</v>
      </c>
      <c r="M8" s="124">
        <f>'Water Use Current Agriculture'!R7</f>
        <v>0</v>
      </c>
      <c r="N8" s="172">
        <f>Recharge!B5</f>
        <v>1977</v>
      </c>
      <c r="O8" s="169">
        <f>Storage!H6</f>
        <v>0</v>
      </c>
      <c r="P8" s="169">
        <f>Species!B5</f>
        <v>2</v>
      </c>
    </row>
    <row r="9" spans="1:16" x14ac:dyDescent="0.3">
      <c r="A9" s="164">
        <v>17010305</v>
      </c>
      <c r="B9" s="109">
        <f>'Physical Supply by HUC 8'!B6</f>
        <v>12422500</v>
      </c>
      <c r="C9" s="120">
        <f>'Physical Supply by HUC 8'!X6</f>
        <v>608339.87930999999</v>
      </c>
      <c r="D9" s="120">
        <f>'Physical Supply by HUC 8'!Z6</f>
        <v>920047.69000000006</v>
      </c>
      <c r="E9" s="120">
        <f>'Physical Supply by HUC 8'!AB6</f>
        <v>1086670.5</v>
      </c>
      <c r="F9" s="120">
        <f>'Physical Supply by HUC 8'!AD6</f>
        <v>1347471.42</v>
      </c>
      <c r="G9" s="124">
        <f>'Physical Supply by HUC 8'!AR6</f>
        <v>4865486.0256859995</v>
      </c>
      <c r="H9" s="109">
        <f>'Water Use Current M&amp;I'!AS7</f>
        <v>113603.51343538969</v>
      </c>
      <c r="I9" s="120">
        <f>'Water Use Current Agriculture'!R8</f>
        <v>1312.9486711953118</v>
      </c>
      <c r="J9" s="124">
        <f>'Water Use Current Thermo'!BJ10</f>
        <v>0</v>
      </c>
      <c r="K9" s="169">
        <f>'Current Groundwater Pumping'!M6</f>
        <v>2.8156818347890176</v>
      </c>
      <c r="L9" s="109">
        <f>'Water Use Future M&amp;I'!L7</f>
        <v>145709.14234964634</v>
      </c>
      <c r="M9" s="124">
        <f>'Water Use Current Agriculture'!R8</f>
        <v>1312.9486711953118</v>
      </c>
      <c r="N9" s="172">
        <f>Recharge!B6</f>
        <v>53853</v>
      </c>
      <c r="O9" s="169">
        <f>Storage!H7</f>
        <v>144</v>
      </c>
      <c r="P9" s="169">
        <f>Species!B6</f>
        <v>2</v>
      </c>
    </row>
    <row r="10" spans="1:16" x14ac:dyDescent="0.3">
      <c r="A10" s="164">
        <v>17010306</v>
      </c>
      <c r="B10" s="109">
        <f>'Physical Supply by HUC 8'!B7</f>
        <v>12424000</v>
      </c>
      <c r="C10" s="120">
        <f>'Physical Supply by HUC 8'!X7</f>
        <v>1448.894</v>
      </c>
      <c r="D10" s="120">
        <f>'Physical Supply by HUC 8'!Z7</f>
        <v>4274.2373000000007</v>
      </c>
      <c r="E10" s="120">
        <f>'Physical Supply by HUC 8'!AB7</f>
        <v>6520.0230000000001</v>
      </c>
      <c r="F10" s="120">
        <f>'Physical Supply by HUC 8'!AD7</f>
        <v>10866.705</v>
      </c>
      <c r="G10" s="124">
        <f>'Physical Supply by HUC 8'!AR7</f>
        <v>171708.42793999999</v>
      </c>
      <c r="H10" s="109">
        <f>'Water Use Current M&amp;I'!AS8</f>
        <v>31120.443445433368</v>
      </c>
      <c r="I10" s="120">
        <f>'Water Use Current Agriculture'!R9</f>
        <v>1232.3930051794168</v>
      </c>
      <c r="J10" s="124">
        <f>'Water Use Current Thermo'!BJ11</f>
        <v>0</v>
      </c>
      <c r="K10" s="169">
        <f>'Current Groundwater Pumping'!M7</f>
        <v>8.7206713361091026</v>
      </c>
      <c r="L10" s="109">
        <f>'Water Use Future M&amp;I'!L8</f>
        <v>39915.222808638435</v>
      </c>
      <c r="M10" s="124">
        <f>'Water Use Current Agriculture'!R9</f>
        <v>1232.3930051794168</v>
      </c>
      <c r="N10" s="172">
        <f>Recharge!B7</f>
        <v>55003</v>
      </c>
      <c r="O10" s="169">
        <f>Storage!H8</f>
        <v>9.5</v>
      </c>
      <c r="P10" s="169">
        <f>Species!B7</f>
        <v>13</v>
      </c>
    </row>
    <row r="11" spans="1:16" x14ac:dyDescent="0.3">
      <c r="A11" s="164">
        <v>17010307</v>
      </c>
      <c r="B11" s="109">
        <f>'Physical Supply by HUC 8'!B8</f>
        <v>12433500</v>
      </c>
      <c r="C11" s="120">
        <f>'Physical Supply by HUC 8'!X8</f>
        <v>944316.66449999996</v>
      </c>
      <c r="D11" s="120">
        <f>'Physical Supply by HUC 8'!Z8</f>
        <v>1361960.36</v>
      </c>
      <c r="E11" s="120">
        <f>'Physical Supply by HUC 8'!AB8</f>
        <v>1521338.7</v>
      </c>
      <c r="F11" s="120">
        <f>'Physical Supply by HUC 8'!AD8</f>
        <v>1709694.92</v>
      </c>
      <c r="G11" s="124">
        <f>'Physical Supply by HUC 8'!AR8</f>
        <v>5306266.3850250002</v>
      </c>
      <c r="H11" s="109">
        <f>'Water Use Current M&amp;I'!AS9</f>
        <v>16386.049219096938</v>
      </c>
      <c r="I11" s="120">
        <f>'Water Use Current Agriculture'!R10</f>
        <v>5524.1240340307659</v>
      </c>
      <c r="J11" s="124">
        <f>'Water Use Current Thermo'!BJ12</f>
        <v>0</v>
      </c>
      <c r="K11" s="169">
        <f>'Current Groundwater Pumping'!M8</f>
        <v>15.110877649804829</v>
      </c>
      <c r="L11" s="109">
        <f>'Water Use Future M&amp;I'!L9</f>
        <v>21016.939802693261</v>
      </c>
      <c r="M11" s="124">
        <f>'Water Use Current Agriculture'!R10</f>
        <v>5524.1240340307659</v>
      </c>
      <c r="N11" s="172">
        <f>Recharge!B8</f>
        <v>140835</v>
      </c>
      <c r="O11" s="169">
        <f>Storage!H9</f>
        <v>2646</v>
      </c>
      <c r="P11" s="169">
        <f>Species!B8</f>
        <v>2</v>
      </c>
    </row>
    <row r="12" spans="1:16" x14ac:dyDescent="0.3">
      <c r="A12" s="164">
        <v>17010308</v>
      </c>
      <c r="B12" s="109">
        <f>'Physical Supply by HUC 8'!B9</f>
        <v>12431500</v>
      </c>
      <c r="C12" s="120">
        <f>'Physical Supply by HUC 8'!X9</f>
        <v>235445.27499999999</v>
      </c>
      <c r="D12" s="120">
        <f>'Physical Supply by HUC 8'!Z9</f>
        <v>251129.55254999999</v>
      </c>
      <c r="E12" s="120">
        <f>'Physical Supply by HUC 8'!AB9</f>
        <v>279636.54200000002</v>
      </c>
      <c r="F12" s="120">
        <f>'Physical Supply by HUC 8'!AD9</f>
        <v>300645.505</v>
      </c>
      <c r="G12" s="124">
        <f>'Physical Supply by HUC 8'!AR9</f>
        <v>436343.12146400003</v>
      </c>
      <c r="H12" s="109">
        <f>'Water Use Current M&amp;I'!AS10</f>
        <v>25583.308942908461</v>
      </c>
      <c r="I12" s="120">
        <f>'Water Use Current Agriculture'!R11</f>
        <v>2158.0086068262176</v>
      </c>
      <c r="J12" s="124">
        <f>'Water Use Current Thermo'!BJ13</f>
        <v>0</v>
      </c>
      <c r="K12" s="169">
        <f>'Current Groundwater Pumping'!M9</f>
        <v>7.2905505698213862</v>
      </c>
      <c r="L12" s="109">
        <f>'Water Use Future M&amp;I'!L10</f>
        <v>32813.55119675232</v>
      </c>
      <c r="M12" s="124">
        <f>'Water Use Current Agriculture'!R11</f>
        <v>2158.0086068262176</v>
      </c>
      <c r="N12" s="172">
        <f>Recharge!B9</f>
        <v>235830</v>
      </c>
      <c r="O12" s="169">
        <f>Storage!H10</f>
        <v>2141</v>
      </c>
      <c r="P12" s="169">
        <f>Species!B9</f>
        <v>2</v>
      </c>
    </row>
    <row r="13" spans="1:16" x14ac:dyDescent="0.3">
      <c r="A13" s="164">
        <v>17020001</v>
      </c>
      <c r="B13" s="109">
        <f>'Physical Supply by HUC 8'!B10</f>
        <v>12405500</v>
      </c>
      <c r="C13" s="120">
        <f>'Physical Supply by HUC 8'!X10</f>
        <v>11844708.449999999</v>
      </c>
      <c r="D13" s="120">
        <f>'Physical Supply by HUC 8'!Z10</f>
        <v>15140942.300000001</v>
      </c>
      <c r="E13" s="120">
        <f>'Physical Supply by HUC 8'!AB10</f>
        <v>17386728</v>
      </c>
      <c r="F13" s="120">
        <f>'Physical Supply by HUC 8'!AD10</f>
        <v>21733410</v>
      </c>
      <c r="G13" s="124">
        <f>'Physical Supply by HUC 8'!AR10</f>
        <v>74810656.968360007</v>
      </c>
      <c r="H13" s="109">
        <f>'Water Use Current M&amp;I'!AS11</f>
        <v>425.70769619194346</v>
      </c>
      <c r="I13" s="120">
        <f>'Water Use Current Agriculture'!R12</f>
        <v>2104.6992750065301</v>
      </c>
      <c r="J13" s="124">
        <f>'Water Use Current Thermo'!BJ14</f>
        <v>340.26013132999998</v>
      </c>
      <c r="K13" s="169">
        <f>'Current Groundwater Pumping'!M10</f>
        <v>11.826206496369668</v>
      </c>
      <c r="L13" s="109">
        <f>'Water Use Future M&amp;I'!L11</f>
        <v>546.02429737909245</v>
      </c>
      <c r="M13" s="124">
        <f>'Water Use Current Agriculture'!R12</f>
        <v>2104.6992750065301</v>
      </c>
      <c r="N13" s="172">
        <f>Recharge!B10</f>
        <v>298605</v>
      </c>
      <c r="O13" s="169">
        <f>Storage!H11</f>
        <v>9577897</v>
      </c>
      <c r="P13" s="169">
        <f>Species!B10</f>
        <v>4</v>
      </c>
    </row>
    <row r="14" spans="1:16" x14ac:dyDescent="0.3">
      <c r="A14" s="164">
        <v>17020002</v>
      </c>
      <c r="B14" s="109">
        <f>'Physical Supply by HUC 8'!B11</f>
        <v>12405000</v>
      </c>
      <c r="C14" s="120">
        <f>'Physical Supply by HUC 8'!X11</f>
        <v>213711.86499999999</v>
      </c>
      <c r="D14" s="120">
        <f>'Physical Supply by HUC 8'!Z11</f>
        <v>340490.09</v>
      </c>
      <c r="E14" s="120">
        <f>'Physical Supply by HUC 8'!AB11</f>
        <v>396996.95600000001</v>
      </c>
      <c r="F14" s="120">
        <f>'Physical Supply by HUC 8'!AD11</f>
        <v>481757.255</v>
      </c>
      <c r="G14" s="124">
        <f>'Physical Supply by HUC 8'!AR11</f>
        <v>2064159.5926300001</v>
      </c>
      <c r="H14" s="109">
        <f>'Water Use Current M&amp;I'!AS12</f>
        <v>427.00688327080366</v>
      </c>
      <c r="I14" s="120">
        <f>'Water Use Current Agriculture'!R13</f>
        <v>1834.9514449617957</v>
      </c>
      <c r="J14" s="124">
        <f>'Water Use Current Thermo'!BJ15</f>
        <v>0</v>
      </c>
      <c r="K14" s="169">
        <f>'Current Groundwater Pumping'!M11</f>
        <v>1.1323977720126515</v>
      </c>
      <c r="L14" s="109">
        <f>'Water Use Future M&amp;I'!L12</f>
        <v>547.689083712404</v>
      </c>
      <c r="M14" s="124">
        <f>'Water Use Current Agriculture'!R13</f>
        <v>1834.9514449617957</v>
      </c>
      <c r="N14" s="172">
        <f>Recharge!B11</f>
        <v>217624</v>
      </c>
      <c r="O14" s="169">
        <f>Storage!H12</f>
        <v>1695</v>
      </c>
      <c r="P14" s="169">
        <f>Species!B11</f>
        <v>4</v>
      </c>
    </row>
    <row r="15" spans="1:16" x14ac:dyDescent="0.3">
      <c r="A15" s="164">
        <v>17020003</v>
      </c>
      <c r="B15" s="109">
        <f>'Physical Supply by HUC 8'!B12</f>
        <v>12409000</v>
      </c>
      <c r="C15" s="120">
        <f>'Physical Supply by HUC 8'!X12</f>
        <v>17386.727999999999</v>
      </c>
      <c r="D15" s="120">
        <f>'Physical Supply by HUC 8'!Z12</f>
        <v>34121.453699999998</v>
      </c>
      <c r="E15" s="120">
        <f>'Physical Supply by HUC 8'!AB12</f>
        <v>47089.055</v>
      </c>
      <c r="F15" s="120">
        <f>'Physical Supply by HUC 8'!AD12</f>
        <v>67373.570999999996</v>
      </c>
      <c r="G15" s="124">
        <f>'Physical Supply by HUC 8'!AR12</f>
        <v>223885.274221</v>
      </c>
      <c r="H15" s="109">
        <f>'Water Use Current M&amp;I'!AS13</f>
        <v>2706.8947883007099</v>
      </c>
      <c r="I15" s="120">
        <f>'Water Use Current Agriculture'!R14</f>
        <v>3355.1113812607596</v>
      </c>
      <c r="J15" s="124">
        <f>'Water Use Current Thermo'!BJ16</f>
        <v>0</v>
      </c>
      <c r="K15" s="169">
        <f>'Current Groundwater Pumping'!M12</f>
        <v>8.2038993766579047</v>
      </c>
      <c r="L15" s="109">
        <f>'Water Use Future M&amp;I'!L13</f>
        <v>3471.930759309324</v>
      </c>
      <c r="M15" s="124">
        <f>'Water Use Current Agriculture'!R14</f>
        <v>3355.1113812607596</v>
      </c>
      <c r="N15" s="172">
        <f>Recharge!B12</f>
        <v>279026</v>
      </c>
      <c r="O15" s="169">
        <f>Storage!H13</f>
        <v>7517.5</v>
      </c>
      <c r="P15" s="169">
        <f>Species!B12</f>
        <v>1</v>
      </c>
    </row>
    <row r="16" spans="1:16" x14ac:dyDescent="0.3">
      <c r="A16" s="164">
        <v>17020004</v>
      </c>
      <c r="B16" s="109">
        <f>'Physical Supply by HUC 8'!B13</f>
        <v>12435000</v>
      </c>
      <c r="C16" s="120">
        <f>'Physical Supply by HUC 8'!X13</f>
        <v>23182.304</v>
      </c>
      <c r="D16" s="120">
        <f>'Physical Supply by HUC 8'!Z13</f>
        <v>26080.092000000001</v>
      </c>
      <c r="E16" s="120">
        <f>'Physical Supply by HUC 8'!AB13</f>
        <v>28253.433000000001</v>
      </c>
      <c r="F16" s="120">
        <f>'Physical Supply by HUC 8'!AD13</f>
        <v>39120.137999999999</v>
      </c>
      <c r="G16" s="124">
        <f>'Physical Supply by HUC 8'!AR13</f>
        <v>182822.89381400001</v>
      </c>
      <c r="H16" s="109">
        <f>'Water Use Current M&amp;I'!AS14</f>
        <v>136.90234945215758</v>
      </c>
      <c r="I16" s="120">
        <f>'Water Use Current Agriculture'!R15</f>
        <v>234.74379786877057</v>
      </c>
      <c r="J16" s="124">
        <f>'Water Use Current Thermo'!BJ17</f>
        <v>0</v>
      </c>
      <c r="K16" s="169">
        <f>'Current Groundwater Pumping'!M13</f>
        <v>1.8889891118578088</v>
      </c>
      <c r="L16" s="109">
        <f>'Water Use Future M&amp;I'!L14</f>
        <v>175.58255578899463</v>
      </c>
      <c r="M16" s="124">
        <f>'Water Use Current Agriculture'!R15</f>
        <v>234.74379786877057</v>
      </c>
      <c r="N16" s="172">
        <f>Recharge!B13</f>
        <v>195512</v>
      </c>
      <c r="O16" s="169">
        <f>Storage!H14</f>
        <v>15845</v>
      </c>
      <c r="P16" s="169">
        <f>Species!B13</f>
        <v>4</v>
      </c>
    </row>
    <row r="17" spans="1:16" x14ac:dyDescent="0.3">
      <c r="A17" s="164">
        <v>17020005</v>
      </c>
      <c r="B17" s="109">
        <f>'Physical Supply by HUC 8'!B14</f>
        <v>12450700</v>
      </c>
      <c r="C17" s="120">
        <f>'Physical Supply by HUC 8'!X14</f>
        <v>29883438.75</v>
      </c>
      <c r="D17" s="120">
        <f>'Physical Supply by HUC 8'!Z14</f>
        <v>40351697.899999999</v>
      </c>
      <c r="E17" s="120">
        <f>'Physical Supply by HUC 8'!AB14</f>
        <v>46292163.299999997</v>
      </c>
      <c r="F17" s="120">
        <f>'Physical Supply by HUC 8'!AD14</f>
        <v>54550859.100000001</v>
      </c>
      <c r="G17" s="124">
        <f>'Physical Supply by HUC 8'!AR14</f>
        <v>80880477.451339006</v>
      </c>
      <c r="H17" s="109">
        <f>'Water Use Current M&amp;I'!AS15</f>
        <v>1136.6111629910852</v>
      </c>
      <c r="I17" s="120">
        <f>'Water Use Current Agriculture'!R16</f>
        <v>12120.093447233685</v>
      </c>
      <c r="J17" s="124">
        <f>'Water Use Current Thermo'!BJ18</f>
        <v>0</v>
      </c>
      <c r="K17" s="169">
        <f>'Current Groundwater Pumping'!M14</f>
        <v>18.217473964293955</v>
      </c>
      <c r="L17" s="109">
        <f>'Water Use Future M&amp;I'!L15</f>
        <v>1457.8430893870379</v>
      </c>
      <c r="M17" s="124">
        <f>'Water Use Current Agriculture'!R16</f>
        <v>12120.093447233685</v>
      </c>
      <c r="N17" s="172">
        <f>Recharge!B14</f>
        <v>89618</v>
      </c>
      <c r="O17" s="169">
        <f>Storage!H15</f>
        <v>30</v>
      </c>
      <c r="P17" s="169">
        <f>Species!B14</f>
        <v>5</v>
      </c>
    </row>
    <row r="18" spans="1:16" x14ac:dyDescent="0.3">
      <c r="A18" s="164">
        <v>17020006</v>
      </c>
      <c r="B18" s="109">
        <f>'Physical Supply by HUC 8'!B15</f>
        <v>12447300</v>
      </c>
      <c r="C18" s="120">
        <f>'Physical Supply by HUC 8'!X15</f>
        <v>460023.84500000003</v>
      </c>
      <c r="D18" s="120">
        <f>'Physical Supply by HUC 8'!Z15</f>
        <v>615779.94999999995</v>
      </c>
      <c r="E18" s="120">
        <f>'Physical Supply by HUC 8'!AB15</f>
        <v>708509.16599999997</v>
      </c>
      <c r="F18" s="120">
        <f>'Physical Supply by HUC 8'!AD15</f>
        <v>811380.64</v>
      </c>
      <c r="G18" s="124">
        <f>'Physical Supply by HUC 8'!AR15</f>
        <v>2063681.4576100002</v>
      </c>
      <c r="H18" s="109">
        <f>'Water Use Current M&amp;I'!AS16</f>
        <v>4184.7361159175762</v>
      </c>
      <c r="I18" s="120">
        <f>'Water Use Current Agriculture'!R17</f>
        <v>24073.581494780443</v>
      </c>
      <c r="J18" s="124">
        <f>'Water Use Current Thermo'!BJ19</f>
        <v>0</v>
      </c>
      <c r="K18" s="169">
        <f>'Current Groundwater Pumping'!M15</f>
        <v>6.8306108582829488</v>
      </c>
      <c r="L18" s="109">
        <f>'Water Use Future M&amp;I'!L16</f>
        <v>5367.3148209795554</v>
      </c>
      <c r="M18" s="124">
        <f>'Water Use Current Agriculture'!R17</f>
        <v>24073.581494780443</v>
      </c>
      <c r="N18" s="172">
        <f>Recharge!B15</f>
        <v>59590</v>
      </c>
      <c r="O18" s="169">
        <f>Storage!H16</f>
        <v>68172</v>
      </c>
      <c r="P18" s="169">
        <f>Species!B15</f>
        <v>4</v>
      </c>
    </row>
    <row r="19" spans="1:16" x14ac:dyDescent="0.3">
      <c r="A19" s="164">
        <v>17020007</v>
      </c>
      <c r="B19" s="109">
        <f>'Physical Supply by HUC 8'!B16</f>
        <v>12443500</v>
      </c>
      <c r="C19" s="120">
        <f>'Physical Supply by HUC 8'!X16</f>
        <v>122431.54300000001</v>
      </c>
      <c r="D19" s="120">
        <f>'Physical Supply by HUC 8'!Z16</f>
        <v>244863.08600000001</v>
      </c>
      <c r="E19" s="120">
        <f>'Physical Supply by HUC 8'!AB16</f>
        <v>282534.33</v>
      </c>
      <c r="F19" s="120">
        <f>'Physical Supply by HUC 8'!AD16</f>
        <v>328174.49099999998</v>
      </c>
      <c r="G19" s="124">
        <f>'Physical Supply by HUC 8'!AR16</f>
        <v>1568695.0759430001</v>
      </c>
      <c r="H19" s="109">
        <f>'Water Use Current M&amp;I'!AS17</f>
        <v>20.739587836059467</v>
      </c>
      <c r="I19" s="120">
        <f>'Water Use Current Agriculture'!R18</f>
        <v>2643.7603942738774</v>
      </c>
      <c r="J19" s="124">
        <f>'Water Use Current Thermo'!BJ20</f>
        <v>0</v>
      </c>
      <c r="K19" s="169">
        <f>'Current Groundwater Pumping'!M16</f>
        <v>0.57866961891615631</v>
      </c>
      <c r="L19" s="109">
        <f>'Water Use Future M&amp;I'!L17</f>
        <v>26.595197000121253</v>
      </c>
      <c r="M19" s="124">
        <f>'Water Use Current Agriculture'!R18</f>
        <v>2643.7603942738774</v>
      </c>
      <c r="N19" s="172">
        <f>Recharge!B16</f>
        <v>427494</v>
      </c>
      <c r="O19" s="169">
        <f>Storage!H17</f>
        <v>4947</v>
      </c>
      <c r="P19" s="169">
        <f>Species!B16</f>
        <v>4</v>
      </c>
    </row>
    <row r="20" spans="1:16" x14ac:dyDescent="0.3">
      <c r="A20" s="164">
        <v>17020008</v>
      </c>
      <c r="B20" s="109">
        <f>'Physical Supply by HUC 8'!B17</f>
        <v>12450500</v>
      </c>
      <c r="C20" s="120">
        <f>'Physical Supply by HUC 8'!X17</f>
        <v>202845.16</v>
      </c>
      <c r="D20" s="120">
        <f>'Physical Supply by HUC 8'!Z17</f>
        <v>236169.72200000001</v>
      </c>
      <c r="E20" s="120">
        <f>'Physical Supply by HUC 8'!AB17</f>
        <v>253556.45</v>
      </c>
      <c r="F20" s="120">
        <f>'Physical Supply by HUC 8'!AD17</f>
        <v>286156.565</v>
      </c>
      <c r="G20" s="124">
        <f>'Physical Supply by HUC 8'!AR17</f>
        <v>1182692.3276150001</v>
      </c>
      <c r="H20" s="109">
        <f>'Water Use Current M&amp;I'!AS18</f>
        <v>1223.9407052468925</v>
      </c>
      <c r="I20" s="120">
        <f>'Water Use Current Agriculture'!R19</f>
        <v>4322.9480585556066</v>
      </c>
      <c r="J20" s="124">
        <f>'Water Use Current Thermo'!BJ21</f>
        <v>0</v>
      </c>
      <c r="K20" s="169">
        <f>'Current Groundwater Pumping'!M17</f>
        <v>1.1840033479996239</v>
      </c>
      <c r="L20" s="109">
        <f>'Water Use Future M&amp;I'!L18</f>
        <v>1569.862715721119</v>
      </c>
      <c r="M20" s="124">
        <f>'Water Use Current Agriculture'!R19</f>
        <v>4322.9480585556066</v>
      </c>
      <c r="N20" s="172">
        <f>Recharge!B17</f>
        <v>1006896</v>
      </c>
      <c r="O20" s="169">
        <f>Storage!H18</f>
        <v>5672</v>
      </c>
      <c r="P20" s="169">
        <f>Species!B17</f>
        <v>5</v>
      </c>
    </row>
    <row r="21" spans="1:16" x14ac:dyDescent="0.3">
      <c r="A21" s="164">
        <v>17020009</v>
      </c>
      <c r="B21" s="109">
        <f>'Physical Supply by HUC 8'!B18</f>
        <v>12452500</v>
      </c>
      <c r="C21" s="120">
        <f>'Physical Supply by HUC 8'!X18</f>
        <v>12315.599</v>
      </c>
      <c r="D21" s="120">
        <f>'Physical Supply by HUC 8'!Z18</f>
        <v>176765.068</v>
      </c>
      <c r="E21" s="120">
        <f>'Physical Supply by HUC 8'!AB18</f>
        <v>347734.56</v>
      </c>
      <c r="F21" s="120">
        <f>'Physical Supply by HUC 8'!AD18</f>
        <v>612157.71499999997</v>
      </c>
      <c r="G21" s="124">
        <f>'Physical Supply by HUC 8'!AR18</f>
        <v>1483516.7710239999</v>
      </c>
      <c r="H21" s="109">
        <f>'Water Use Current M&amp;I'!AS19</f>
        <v>2220.3593942259176</v>
      </c>
      <c r="I21" s="120">
        <f>'Water Use Current Agriculture'!R20</f>
        <v>6766.2041082485994</v>
      </c>
      <c r="J21" s="124">
        <f>'Water Use Current Thermo'!BJ22</f>
        <v>0</v>
      </c>
      <c r="K21" s="169">
        <f>'Current Groundwater Pumping'!M18</f>
        <v>0.33439118502522963</v>
      </c>
      <c r="L21" s="109">
        <f>'Water Use Future M&amp;I'!L19</f>
        <v>2847.7874182996097</v>
      </c>
      <c r="M21" s="124">
        <f>'Water Use Current Agriculture'!R20</f>
        <v>6766.2041082485994</v>
      </c>
      <c r="N21" s="172">
        <f>Recharge!B18</f>
        <v>1172533</v>
      </c>
      <c r="O21" s="169">
        <f>Storage!H19</f>
        <v>6400</v>
      </c>
      <c r="P21" s="169">
        <f>Species!B18</f>
        <v>5</v>
      </c>
    </row>
    <row r="22" spans="1:16" x14ac:dyDescent="0.3">
      <c r="A22" s="164">
        <v>17020010</v>
      </c>
      <c r="B22" s="109">
        <f>'Physical Supply by HUC 8'!B19</f>
        <v>12464500</v>
      </c>
      <c r="C22" s="120">
        <f>'Physical Supply by HUC 8'!X19</f>
        <v>18367629.238000002</v>
      </c>
      <c r="D22" s="120">
        <f>'Physical Supply by HUC 8'!Z19</f>
        <v>25500534.399999999</v>
      </c>
      <c r="E22" s="120">
        <f>'Physical Supply by HUC 8'!AB19</f>
        <v>30745530.68</v>
      </c>
      <c r="F22" s="120">
        <f>'Physical Supply by HUC 8'!AD19</f>
        <v>37439420.960000001</v>
      </c>
      <c r="G22" s="124">
        <f>'Physical Supply by HUC 8'!AR19</f>
        <v>88022940.96705699</v>
      </c>
      <c r="H22" s="109">
        <f>'Water Use Current M&amp;I'!AS20</f>
        <v>21603.896763883575</v>
      </c>
      <c r="I22" s="120">
        <f>'Water Use Current Agriculture'!R21</f>
        <v>55853.804018204122</v>
      </c>
      <c r="J22" s="124">
        <f>'Water Use Current Thermo'!BJ23</f>
        <v>0</v>
      </c>
      <c r="K22" s="169">
        <f>'Current Groundwater Pumping'!M19</f>
        <v>19.897998284506357</v>
      </c>
      <c r="L22" s="109">
        <f>'Water Use Future M&amp;I'!L20</f>
        <v>27709.35196607565</v>
      </c>
      <c r="M22" s="124">
        <f>'Water Use Current Agriculture'!R21</f>
        <v>55853.804018204122</v>
      </c>
      <c r="N22" s="172">
        <f>Recharge!B19</f>
        <v>356939</v>
      </c>
      <c r="O22" s="169">
        <f>Storage!H20</f>
        <v>19331</v>
      </c>
      <c r="P22" s="169">
        <f>Species!B19</f>
        <v>5</v>
      </c>
    </row>
    <row r="23" spans="1:16" x14ac:dyDescent="0.3">
      <c r="A23" s="164">
        <v>17020011</v>
      </c>
      <c r="B23" s="109">
        <f>'Physical Supply by HUC 8'!B20</f>
        <v>12462500</v>
      </c>
      <c r="C23" s="120">
        <f>'Physical Supply by HUC 8'!X20</f>
        <v>278013.78071999998</v>
      </c>
      <c r="D23" s="120">
        <f>'Physical Supply by HUC 8'!Z20</f>
        <v>378161.33399999997</v>
      </c>
      <c r="E23" s="120">
        <f>'Physical Supply by HUC 8'!AB20</f>
        <v>464370.527</v>
      </c>
      <c r="F23" s="120">
        <f>'Physical Supply by HUC 8'!AD20</f>
        <v>628095.549</v>
      </c>
      <c r="G23" s="124">
        <f>'Physical Supply by HUC 8'!AR20</f>
        <v>2364424.7629549997</v>
      </c>
      <c r="H23" s="109">
        <f>'Water Use Current M&amp;I'!AS21</f>
        <v>6385.556188896614</v>
      </c>
      <c r="I23" s="120">
        <f>'Water Use Current Agriculture'!R22</f>
        <v>10560.943532988947</v>
      </c>
      <c r="J23" s="124">
        <f>'Water Use Current Thermo'!BJ24</f>
        <v>0</v>
      </c>
      <c r="K23" s="169">
        <f>'Current Groundwater Pumping'!M20</f>
        <v>1.5888150443317832</v>
      </c>
      <c r="L23" s="109">
        <f>'Water Use Future M&amp;I'!L21</f>
        <v>8190.2126072047804</v>
      </c>
      <c r="M23" s="124">
        <f>'Water Use Current Agriculture'!R22</f>
        <v>10560.943532988947</v>
      </c>
      <c r="N23" s="172">
        <f>Recharge!B20</f>
        <v>2010879</v>
      </c>
      <c r="O23" s="169">
        <f>Storage!H21</f>
        <v>6807</v>
      </c>
      <c r="P23" s="169">
        <f>Species!B20</f>
        <v>5</v>
      </c>
    </row>
    <row r="24" spans="1:16" x14ac:dyDescent="0.3">
      <c r="A24" s="164">
        <v>17020012</v>
      </c>
      <c r="B24" s="109">
        <f>'Physical Supply by HUC 8'!B21</f>
        <v>12464000</v>
      </c>
      <c r="C24" s="120">
        <f>'Physical Supply by HUC 8'!X21</f>
        <v>0</v>
      </c>
      <c r="D24" s="120">
        <f>'Physical Supply by HUC 8'!Z21</f>
        <v>0</v>
      </c>
      <c r="E24" s="120">
        <f>'Physical Supply by HUC 8'!AB21</f>
        <v>0</v>
      </c>
      <c r="F24" s="120">
        <f>'Physical Supply by HUC 8'!AD21</f>
        <v>0</v>
      </c>
      <c r="G24" s="124">
        <f>'Physical Supply by HUC 8'!AR21</f>
        <v>1464.8318339999998</v>
      </c>
      <c r="H24" s="109">
        <f>'Water Use Current M&amp;I'!AS22</f>
        <v>192.82019221211729</v>
      </c>
      <c r="I24" s="120">
        <f>'Water Use Current Agriculture'!R23</f>
        <v>3021.945034774285</v>
      </c>
      <c r="J24" s="124">
        <f>'Water Use Current Thermo'!BJ25</f>
        <v>0</v>
      </c>
      <c r="K24" s="169">
        <f>'Current Groundwater Pumping'!M21</f>
        <v>23.072856446299799</v>
      </c>
      <c r="L24" s="109">
        <f>'Water Use Future M&amp;I'!L22</f>
        <v>247.29833657288867</v>
      </c>
      <c r="M24" s="124">
        <f>'Water Use Current Agriculture'!R23</f>
        <v>3021.945034774285</v>
      </c>
      <c r="N24" s="172">
        <f>Recharge!B21</f>
        <v>25142</v>
      </c>
      <c r="O24" s="169">
        <f>Storage!H22</f>
        <v>1389</v>
      </c>
      <c r="P24" s="169">
        <f>Species!B21</f>
        <v>4</v>
      </c>
    </row>
    <row r="25" spans="1:16" x14ac:dyDescent="0.3">
      <c r="A25" s="164">
        <v>17020013</v>
      </c>
      <c r="B25" s="109">
        <f>'Physical Supply by HUC 8'!B22</f>
        <v>12465000</v>
      </c>
      <c r="C25" s="120">
        <f>'Physical Supply by HUC 8'!X22</f>
        <v>217.33410000000001</v>
      </c>
      <c r="D25" s="120">
        <f>'Physical Supply by HUC 8'!Z22</f>
        <v>1014.2257999999999</v>
      </c>
      <c r="E25" s="120">
        <f>'Physical Supply by HUC 8'!AB22</f>
        <v>1956.0069000000001</v>
      </c>
      <c r="F25" s="120">
        <f>'Physical Supply by HUC 8'!AD22</f>
        <v>3839.5690999999997</v>
      </c>
      <c r="G25" s="124">
        <f>'Physical Supply by HUC 8'!AR22</f>
        <v>47392.598292999995</v>
      </c>
      <c r="H25" s="109">
        <f>'Water Use Current M&amp;I'!AS23</f>
        <v>729.80968708530168</v>
      </c>
      <c r="I25" s="120">
        <f>'Water Use Current Agriculture'!R24</f>
        <v>22689.364341143933</v>
      </c>
      <c r="J25" s="124">
        <f>'Water Use Current Thermo'!BJ26</f>
        <v>0</v>
      </c>
      <c r="K25" s="169">
        <f>'Current Groundwater Pumping'!M22</f>
        <v>45.721695422199012</v>
      </c>
      <c r="L25" s="109">
        <f>'Water Use Future M&amp;I'!L23</f>
        <v>936.10518325938017</v>
      </c>
      <c r="M25" s="124">
        <f>'Water Use Current Agriculture'!R24</f>
        <v>22689.364341143933</v>
      </c>
      <c r="N25" s="172">
        <f>Recharge!B22</f>
        <v>54004</v>
      </c>
      <c r="O25" s="169">
        <f>Storage!H23</f>
        <v>395</v>
      </c>
      <c r="P25" s="169">
        <f>Species!B22</f>
        <v>5</v>
      </c>
    </row>
    <row r="26" spans="1:16" x14ac:dyDescent="0.3">
      <c r="A26" s="164">
        <v>17020014</v>
      </c>
      <c r="B26" s="109">
        <f>'Physical Supply by HUC 8'!B23</f>
        <v>12468500</v>
      </c>
      <c r="C26" s="120">
        <f>'Physical Supply by HUC 8'!X23</f>
        <v>289.77879999999999</v>
      </c>
      <c r="D26" s="120">
        <f>'Physical Supply by HUC 8'!Z23</f>
        <v>1014.2257999999999</v>
      </c>
      <c r="E26" s="120">
        <f>'Physical Supply by HUC 8'!AB23</f>
        <v>1956.0069000000001</v>
      </c>
      <c r="F26" s="120">
        <f>'Physical Supply by HUC 8'!AD23</f>
        <v>3955.4806199999998</v>
      </c>
      <c r="G26" s="124">
        <f>'Physical Supply by HUC 8'!AR23</f>
        <v>7452.3862890000009</v>
      </c>
      <c r="H26" s="109">
        <f>'Water Use Current M&amp;I'!AS24</f>
        <v>603.2392864128019</v>
      </c>
      <c r="I26" s="120">
        <f>'Water Use Current Agriculture'!R25</f>
        <v>17129.087589197992</v>
      </c>
      <c r="J26" s="124">
        <f>'Water Use Current Thermo'!BJ27</f>
        <v>0</v>
      </c>
      <c r="K26" s="169">
        <f>'Current Groundwater Pumping'!M23</f>
        <v>15.275323821007648</v>
      </c>
      <c r="L26" s="109">
        <f>'Water Use Future M&amp;I'!L24</f>
        <v>773.70946599093315</v>
      </c>
      <c r="M26" s="124">
        <f>'Water Use Current Agriculture'!R25</f>
        <v>17129.087589197992</v>
      </c>
      <c r="N26" s="172">
        <f>Recharge!B23</f>
        <v>14715</v>
      </c>
      <c r="O26" s="169">
        <f>Storage!H24</f>
        <v>66747</v>
      </c>
      <c r="P26" s="169">
        <f>Species!B23</f>
        <v>4</v>
      </c>
    </row>
    <row r="27" spans="1:16" x14ac:dyDescent="0.3">
      <c r="A27" s="164">
        <v>17020015</v>
      </c>
      <c r="B27" s="109">
        <f>'Physical Supply by HUC 8'!B24</f>
        <v>12472600</v>
      </c>
      <c r="C27" s="120">
        <f>'Physical Supply by HUC 8'!X24</f>
        <v>32600.115000000002</v>
      </c>
      <c r="D27" s="120">
        <f>'Physical Supply by HUC 8'!Z24</f>
        <v>45640.161</v>
      </c>
      <c r="E27" s="120">
        <f>'Physical Supply by HUC 8'!AB24</f>
        <v>56506.866000000002</v>
      </c>
      <c r="F27" s="120">
        <f>'Physical Supply by HUC 8'!AD24</f>
        <v>94178.11</v>
      </c>
      <c r="G27" s="124">
        <f>'Physical Supply by HUC 8'!AR24</f>
        <v>144315.637976</v>
      </c>
      <c r="H27" s="109">
        <f>'Water Use Current M&amp;I'!AS25</f>
        <v>7362.878217024484</v>
      </c>
      <c r="I27" s="120">
        <f>'Water Use Current Agriculture'!R26</f>
        <v>469082.17399210465</v>
      </c>
      <c r="J27" s="124">
        <f>'Water Use Current Thermo'!BJ28</f>
        <v>0</v>
      </c>
      <c r="K27" s="169">
        <f>'Current Groundwater Pumping'!M24</f>
        <v>61.512621372783968</v>
      </c>
      <c r="L27" s="109">
        <f>'Water Use Future M&amp;I'!L25</f>
        <v>9443.7414640361767</v>
      </c>
      <c r="M27" s="124">
        <f>'Water Use Current Agriculture'!R26</f>
        <v>469082.17399210465</v>
      </c>
      <c r="N27" s="172">
        <f>Recharge!B24</f>
        <v>41962</v>
      </c>
      <c r="O27" s="169">
        <f>Storage!H25</f>
        <v>112876.5</v>
      </c>
      <c r="P27" s="169">
        <f>Species!B24</f>
        <v>4</v>
      </c>
    </row>
    <row r="28" spans="1:16" x14ac:dyDescent="0.3">
      <c r="A28" s="164">
        <v>17020016</v>
      </c>
      <c r="B28" s="109">
        <f>'Physical Supply by HUC 8'!B25</f>
        <v>12514000</v>
      </c>
      <c r="C28" s="120">
        <f>'Physical Supply by HUC 8'!X25</f>
        <v>0</v>
      </c>
      <c r="D28" s="120">
        <f>'Physical Supply by HUC 8'!Z25</f>
        <v>0</v>
      </c>
      <c r="E28" s="120">
        <f>'Physical Supply by HUC 8'!AB25</f>
        <v>39091160.119999997</v>
      </c>
      <c r="F28" s="120">
        <f>'Physical Supply by HUC 8'!AD25</f>
        <v>46813765.140000001</v>
      </c>
      <c r="G28" s="124">
        <f>'Physical Supply by HUC 8'!AR25</f>
        <v>87069999.036575004</v>
      </c>
      <c r="H28" s="109">
        <f>'Water Use Current M&amp;I'!AS26</f>
        <v>49436.354888557551</v>
      </c>
      <c r="I28" s="120">
        <f>'Water Use Current Agriculture'!R27</f>
        <v>304693.19884322066</v>
      </c>
      <c r="J28" s="124">
        <f>'Water Use Current Thermo'!BJ29</f>
        <v>19123.63604256</v>
      </c>
      <c r="K28" s="169">
        <f>'Current Groundwater Pumping'!M25</f>
        <v>51.8476898211376</v>
      </c>
      <c r="L28" s="109">
        <f>'Water Use Future M&amp;I'!L26</f>
        <v>63407.639274176334</v>
      </c>
      <c r="M28" s="124">
        <f>'Water Use Current Agriculture'!R27</f>
        <v>304693.19884322066</v>
      </c>
      <c r="N28" s="172">
        <f>Recharge!B25</f>
        <v>33522</v>
      </c>
      <c r="O28" s="169">
        <f>Storage!H26</f>
        <v>82827</v>
      </c>
      <c r="P28" s="169">
        <f>Species!B25</f>
        <v>11</v>
      </c>
    </row>
    <row r="29" spans="1:16" x14ac:dyDescent="0.3">
      <c r="A29" s="164">
        <v>17030001</v>
      </c>
      <c r="B29" s="109">
        <f>'Physical Supply by HUC 8'!B26</f>
        <v>12487000</v>
      </c>
      <c r="C29" s="120">
        <f>'Physical Supply by HUC 8'!X26</f>
        <v>206467.39499999999</v>
      </c>
      <c r="D29" s="120">
        <f>'Physical Supply by HUC 8'!Z26</f>
        <v>319481.12699999998</v>
      </c>
      <c r="E29" s="120">
        <f>'Physical Supply by HUC 8'!AB26</f>
        <v>364396.84100000001</v>
      </c>
      <c r="F29" s="120">
        <f>'Physical Supply by HUC 8'!AD26</f>
        <v>418005.91899999999</v>
      </c>
      <c r="G29" s="124">
        <f>'Physical Supply by HUC 8'!AR26</f>
        <v>1588476.101278</v>
      </c>
      <c r="H29" s="109">
        <f>'Water Use Current M&amp;I'!AS27</f>
        <v>4879.4464426259938</v>
      </c>
      <c r="I29" s="120">
        <f>'Water Use Current Agriculture'!R28</f>
        <v>125958.69465716596</v>
      </c>
      <c r="J29" s="124">
        <f>'Water Use Current Thermo'!BJ30</f>
        <v>0</v>
      </c>
      <c r="K29" s="169">
        <f>'Current Groundwater Pumping'!M26</f>
        <v>32.096564496941667</v>
      </c>
      <c r="L29" s="109">
        <f>'Water Use Future M&amp;I'!L27</f>
        <v>6258.432920670125</v>
      </c>
      <c r="M29" s="124">
        <f>'Water Use Current Agriculture'!R28</f>
        <v>125958.69465716596</v>
      </c>
      <c r="N29" s="172">
        <f>Recharge!B26</f>
        <v>1439797</v>
      </c>
      <c r="O29" s="169">
        <f>Storage!H27</f>
        <v>1353671</v>
      </c>
      <c r="P29" s="169">
        <f>Species!B26</f>
        <v>5</v>
      </c>
    </row>
    <row r="30" spans="1:16" x14ac:dyDescent="0.3">
      <c r="A30" s="164">
        <v>17030002</v>
      </c>
      <c r="B30" s="109">
        <f>'Physical Supply by HUC 8'!B27</f>
        <v>12499000</v>
      </c>
      <c r="C30" s="120">
        <f>'Physical Supply by HUC 8'!X27</f>
        <v>59404.654000000002</v>
      </c>
      <c r="D30" s="120">
        <f>'Physical Supply by HUC 8'!Z27</f>
        <v>115911.52</v>
      </c>
      <c r="E30" s="120">
        <f>'Physical Supply by HUC 8'!AB27</f>
        <v>200671.81899999999</v>
      </c>
      <c r="F30" s="120">
        <f>'Physical Supply by HUC 8'!AD27</f>
        <v>299921.05800000002</v>
      </c>
      <c r="G30" s="124">
        <f>'Physical Supply by HUC 8'!AR27</f>
        <v>1207474.9350379999</v>
      </c>
      <c r="H30" s="109">
        <f>'Water Use Current M&amp;I'!AS28</f>
        <v>2609.8984953432287</v>
      </c>
      <c r="I30" s="120">
        <f>'Water Use Current Agriculture'!R29</f>
        <v>18824.684141082158</v>
      </c>
      <c r="J30" s="124">
        <f>'Water Use Current Thermo'!BJ31</f>
        <v>0</v>
      </c>
      <c r="K30" s="169">
        <f>'Current Groundwater Pumping'!M27</f>
        <v>8.5604313606751763</v>
      </c>
      <c r="L30" s="109">
        <f>'Water Use Future M&amp;I'!L28</f>
        <v>3347.5391455634826</v>
      </c>
      <c r="M30" s="124">
        <f>'Water Use Current Agriculture'!R29</f>
        <v>18824.684141082158</v>
      </c>
      <c r="N30" s="172">
        <f>Recharge!B27</f>
        <v>1299840</v>
      </c>
      <c r="O30" s="169">
        <f>Storage!H28</f>
        <v>235936</v>
      </c>
      <c r="P30" s="169">
        <f>Species!B27</f>
        <v>6</v>
      </c>
    </row>
    <row r="31" spans="1:16" x14ac:dyDescent="0.3">
      <c r="A31" s="164">
        <v>17030003</v>
      </c>
      <c r="B31" s="109">
        <f>'Physical Supply by HUC 8'!B28</f>
        <v>12510500</v>
      </c>
      <c r="C31" s="120">
        <f>'Physical Supply by HUC 8'!X28</f>
        <v>287460.56959999999</v>
      </c>
      <c r="D31" s="120">
        <f>'Physical Supply by HUC 8'!Z28</f>
        <v>716478.08299999998</v>
      </c>
      <c r="E31" s="120">
        <f>'Physical Supply by HUC 8'!AB28</f>
        <v>934536.63</v>
      </c>
      <c r="F31" s="120">
        <f>'Physical Supply by HUC 8'!AD28</f>
        <v>1137381.79</v>
      </c>
      <c r="G31" s="124">
        <f>'Physical Supply by HUC 8'!AR28</f>
        <v>2602606.9987210003</v>
      </c>
      <c r="H31" s="109">
        <f>'Water Use Current M&amp;I'!AS29</f>
        <v>20795.021230522139</v>
      </c>
      <c r="I31" s="120">
        <f>'Water Use Current Agriculture'!R30</f>
        <v>297259.72087137139</v>
      </c>
      <c r="J31" s="124">
        <f>'Water Use Current Thermo'!BJ32</f>
        <v>0</v>
      </c>
      <c r="K31" s="169">
        <f>'Current Groundwater Pumping'!M28</f>
        <v>71.921298955845629</v>
      </c>
      <c r="L31" s="109">
        <f>'Water Use Future M&amp;I'!L29</f>
        <v>26671.958366335966</v>
      </c>
      <c r="M31" s="124">
        <f>'Water Use Current Agriculture'!R30</f>
        <v>297259.72087137139</v>
      </c>
      <c r="N31" s="172">
        <f>Recharge!B28</f>
        <v>244895</v>
      </c>
      <c r="O31" s="169">
        <f>Storage!H29</f>
        <v>1657</v>
      </c>
      <c r="P31" s="169">
        <f>Species!B28</f>
        <v>15</v>
      </c>
    </row>
    <row r="32" spans="1:16" x14ac:dyDescent="0.3">
      <c r="A32" s="164">
        <v>17060103</v>
      </c>
      <c r="B32" s="109">
        <f>'Physical Supply by HUC 8'!B29</f>
        <v>13335050</v>
      </c>
      <c r="C32" s="120">
        <f>'Physical Supply by HUC 8'!X29</f>
        <v>17386.727999999999</v>
      </c>
      <c r="D32" s="120">
        <f>'Physical Supply by HUC 8'!Z29</f>
        <v>21008.963</v>
      </c>
      <c r="E32" s="120">
        <f>'Physical Supply by HUC 8'!AB29</f>
        <v>23182.304</v>
      </c>
      <c r="F32" s="120">
        <f>'Physical Supply by HUC 8'!AD29</f>
        <v>25355.645</v>
      </c>
      <c r="G32" s="124">
        <f>'Physical Supply by HUC 8'!AR29</f>
        <v>73685.677710999997</v>
      </c>
      <c r="H32" s="109">
        <f>'Water Use Current M&amp;I'!AS30</f>
        <v>3688.8827470565502</v>
      </c>
      <c r="I32" s="120">
        <f>'Water Use Current Agriculture'!R31</f>
        <v>212.50314738486571</v>
      </c>
      <c r="J32" s="124">
        <f>'Water Use Current Thermo'!BJ33</f>
        <v>0</v>
      </c>
      <c r="K32" s="169">
        <f>'Current Groundwater Pumping'!M29</f>
        <v>10.720106280194537</v>
      </c>
      <c r="L32" s="109">
        <f>'Water Use Future M&amp;I'!L30</f>
        <v>4731.5188875229351</v>
      </c>
      <c r="M32" s="124">
        <f>'Water Use Current Agriculture'!R31</f>
        <v>212.50314738486571</v>
      </c>
      <c r="N32" s="172">
        <f>Recharge!B29</f>
        <v>93318</v>
      </c>
      <c r="O32" s="169">
        <f>Storage!H30</f>
        <v>0</v>
      </c>
      <c r="P32" s="169">
        <f>Species!B29</f>
        <v>14</v>
      </c>
    </row>
    <row r="33" spans="1:16" x14ac:dyDescent="0.3">
      <c r="A33" s="164">
        <v>17060106</v>
      </c>
      <c r="B33" s="109">
        <f>'Physical Supply by HUC 8'!B30</f>
        <v>13334000</v>
      </c>
      <c r="C33" s="120">
        <f>'Physical Supply by HUC 8'!X30</f>
        <v>358601.26500000001</v>
      </c>
      <c r="D33" s="120">
        <f>'Physical Supply by HUC 8'!Z30</f>
        <v>409312.55499999999</v>
      </c>
      <c r="E33" s="120">
        <f>'Physical Supply by HUC 8'!AB30</f>
        <v>463646.08</v>
      </c>
      <c r="F33" s="120">
        <f>'Physical Supply by HUC 8'!AD30</f>
        <v>521601.84</v>
      </c>
      <c r="G33" s="124">
        <f>'Physical Supply by HUC 8'!AR30</f>
        <v>1904537.8384380001</v>
      </c>
      <c r="H33" s="109">
        <f>'Water Use Current M&amp;I'!AS31</f>
        <v>0</v>
      </c>
      <c r="I33" s="120">
        <f>'Water Use Current Agriculture'!R32</f>
        <v>115.3819728722527</v>
      </c>
      <c r="J33" s="124">
        <f>'Water Use Current Thermo'!BJ34</f>
        <v>0</v>
      </c>
      <c r="K33" s="169">
        <f>'Current Groundwater Pumping'!M30</f>
        <v>8.4038088599322283</v>
      </c>
      <c r="L33" s="109">
        <f>'Water Use Future M&amp;I'!L31</f>
        <v>0</v>
      </c>
      <c r="M33" s="124">
        <f>'Water Use Current Agriculture'!R32</f>
        <v>115.3819728722527</v>
      </c>
      <c r="N33" s="172">
        <f>Recharge!B30</f>
        <v>124568</v>
      </c>
      <c r="O33" s="169">
        <f>Storage!H31</f>
        <v>30</v>
      </c>
      <c r="P33" s="169">
        <f>Species!B30</f>
        <v>14</v>
      </c>
    </row>
    <row r="34" spans="1:16" x14ac:dyDescent="0.3">
      <c r="A34" s="164">
        <v>17060107</v>
      </c>
      <c r="B34" s="109">
        <f>'Physical Supply by HUC 8'!B31</f>
        <v>13344500</v>
      </c>
      <c r="C34" s="120">
        <f>'Physical Supply by HUC 8'!X31</f>
        <v>26080.092000000001</v>
      </c>
      <c r="D34" s="120">
        <f>'Physical Supply by HUC 8'!Z31</f>
        <v>36222.35</v>
      </c>
      <c r="E34" s="120">
        <f>'Physical Supply by HUC 8'!AB31</f>
        <v>42017.925999999999</v>
      </c>
      <c r="F34" s="120">
        <f>'Physical Supply by HUC 8'!AD31</f>
        <v>52160.184000000001</v>
      </c>
      <c r="G34" s="124">
        <f>'Physical Supply by HUC 8'!AR31</f>
        <v>123482.715597</v>
      </c>
      <c r="H34" s="109">
        <f>'Water Use Current M&amp;I'!AS32</f>
        <v>870.88582335036619</v>
      </c>
      <c r="I34" s="120">
        <f>'Water Use Current Agriculture'!R33</f>
        <v>1845.8551681836477</v>
      </c>
      <c r="J34" s="124">
        <f>'Water Use Current Thermo'!BJ35</f>
        <v>0</v>
      </c>
      <c r="K34" s="169">
        <f>'Current Groundwater Pumping'!M31</f>
        <v>36.171009120108728</v>
      </c>
      <c r="L34" s="109">
        <f>'Water Use Future M&amp;I'!L32</f>
        <v>1117.0152361615305</v>
      </c>
      <c r="M34" s="124">
        <f>'Water Use Current Agriculture'!R33</f>
        <v>1845.8551681836477</v>
      </c>
      <c r="N34" s="172">
        <f>Recharge!B31</f>
        <v>180253</v>
      </c>
      <c r="O34" s="169">
        <f>Storage!H32</f>
        <v>1050250</v>
      </c>
      <c r="P34" s="169">
        <f>Species!B31</f>
        <v>14</v>
      </c>
    </row>
    <row r="35" spans="1:16" x14ac:dyDescent="0.3">
      <c r="A35" s="164">
        <v>17060108</v>
      </c>
      <c r="B35" s="109">
        <f>'Physical Supply by HUC 8'!B32</f>
        <v>13351000</v>
      </c>
      <c r="C35" s="120">
        <f>'Physical Supply by HUC 8'!X32</f>
        <v>2390.6750999999999</v>
      </c>
      <c r="D35" s="120">
        <f>'Physical Supply by HUC 8'!Z32</f>
        <v>13764.493</v>
      </c>
      <c r="E35" s="120">
        <f>'Physical Supply by HUC 8'!AB32</f>
        <v>21733.41</v>
      </c>
      <c r="F35" s="120">
        <f>'Physical Supply by HUC 8'!AD32</f>
        <v>36946.796999999999</v>
      </c>
      <c r="G35" s="124">
        <f>'Physical Supply by HUC 8'!AR32</f>
        <v>454510.80332999997</v>
      </c>
      <c r="H35" s="109">
        <f>'Water Use Current M&amp;I'!AS33</f>
        <v>8748.055600792617</v>
      </c>
      <c r="I35" s="120">
        <f>'Water Use Current Agriculture'!R34</f>
        <v>4784.6539937630969</v>
      </c>
      <c r="J35" s="124">
        <f>'Water Use Current Thermo'!BJ36</f>
        <v>0</v>
      </c>
      <c r="K35" s="169">
        <f>'Current Groundwater Pumping'!M32</f>
        <v>43.297515241402074</v>
      </c>
      <c r="L35" s="109">
        <f>'Water Use Future M&amp;I'!L33</f>
        <v>11220.376652012519</v>
      </c>
      <c r="M35" s="124">
        <f>'Water Use Current Agriculture'!R34</f>
        <v>4784.6539937630969</v>
      </c>
      <c r="N35" s="172">
        <f>Recharge!B32</f>
        <v>87819</v>
      </c>
      <c r="O35" s="169">
        <f>Storage!H33</f>
        <v>1132.5999984699999</v>
      </c>
      <c r="P35" s="169">
        <f>Species!B32</f>
        <v>13</v>
      </c>
    </row>
    <row r="36" spans="1:16" x14ac:dyDescent="0.3">
      <c r="A36" s="164">
        <v>17060109</v>
      </c>
      <c r="B36" s="109">
        <f>'Physical Supply by HUC 8'!B33</f>
        <v>13349500</v>
      </c>
      <c r="C36" s="120">
        <f>'Physical Supply by HUC 8'!X33</f>
        <v>0</v>
      </c>
      <c r="D36" s="120">
        <f>'Physical Supply by HUC 8'!Z33</f>
        <v>72.444699999999997</v>
      </c>
      <c r="E36" s="120">
        <f>'Physical Supply by HUC 8'!AB33</f>
        <v>652.00229999999999</v>
      </c>
      <c r="F36" s="120">
        <f>'Physical Supply by HUC 8'!AD33</f>
        <v>2318.2303999999999</v>
      </c>
      <c r="G36" s="124">
        <f>'Physical Supply by HUC 8'!AR33</f>
        <v>58110.791658000002</v>
      </c>
      <c r="H36" s="109">
        <f>'Water Use Current M&amp;I'!AS34</f>
        <v>237.10465232775977</v>
      </c>
      <c r="I36" s="120">
        <f>'Water Use Current Agriculture'!R35</f>
        <v>814.38738622719438</v>
      </c>
      <c r="J36" s="124">
        <f>'Water Use Current Thermo'!BJ37</f>
        <v>0</v>
      </c>
      <c r="K36" s="169">
        <f>'Current Groundwater Pumping'!M33</f>
        <v>21.180930202840059</v>
      </c>
      <c r="L36" s="109">
        <f>'Water Use Future M&amp;I'!L34</f>
        <v>304.13727613188723</v>
      </c>
      <c r="M36" s="124">
        <f>'Water Use Current Agriculture'!R35</f>
        <v>814.38738622719438</v>
      </c>
      <c r="N36" s="172">
        <f>Recharge!B33</f>
        <v>45974</v>
      </c>
      <c r="O36" s="169">
        <f>Storage!H34</f>
        <v>7864</v>
      </c>
      <c r="P36" s="169">
        <f>Species!B33</f>
        <v>13</v>
      </c>
    </row>
    <row r="37" spans="1:16" x14ac:dyDescent="0.3">
      <c r="A37" s="164">
        <v>17060110</v>
      </c>
      <c r="B37" s="109">
        <f>'Physical Supply by HUC 8'!B34</f>
        <v>13353000</v>
      </c>
      <c r="C37" s="120">
        <f>'Physical Supply by HUC 8'!X34</f>
        <v>8331140.5</v>
      </c>
      <c r="D37" s="120">
        <f>'Physical Supply by HUC 8'!Z34</f>
        <v>12025820.199999999</v>
      </c>
      <c r="E37" s="120">
        <f>'Physical Supply by HUC 8'!AB34</f>
        <v>14706274.1</v>
      </c>
      <c r="F37" s="120">
        <f>'Physical Supply by HUC 8'!AD34</f>
        <v>18038730.300000001</v>
      </c>
      <c r="G37" s="124">
        <f>'Physical Supply by HUC 8'!AR34</f>
        <v>39508974.784991995</v>
      </c>
      <c r="H37" s="109">
        <f>'Water Use Current M&amp;I'!AS35</f>
        <v>1065.9147430920336</v>
      </c>
      <c r="I37" s="120">
        <f>'Water Use Current Agriculture'!R36</f>
        <v>59109.846880124511</v>
      </c>
      <c r="J37" s="124">
        <f>'Water Use Current Thermo'!BJ38</f>
        <v>0</v>
      </c>
      <c r="K37" s="169">
        <f>'Current Groundwater Pumping'!M34</f>
        <v>17.969015231909147</v>
      </c>
      <c r="L37" s="109">
        <f>'Water Use Future M&amp;I'!L35</f>
        <v>1367.0800437312387</v>
      </c>
      <c r="M37" s="124">
        <f>'Water Use Current Agriculture'!R36</f>
        <v>59109.846880124511</v>
      </c>
      <c r="N37" s="172">
        <f>Recharge!B34</f>
        <v>13678</v>
      </c>
      <c r="O37" s="169">
        <f>Storage!H35</f>
        <v>783931</v>
      </c>
      <c r="P37" s="169">
        <f>Species!B34</f>
        <v>12</v>
      </c>
    </row>
    <row r="38" spans="1:16" x14ac:dyDescent="0.3">
      <c r="A38" s="164">
        <v>17060306</v>
      </c>
      <c r="B38" s="109">
        <f>'Physical Supply by HUC 8'!B35</f>
        <v>12424000</v>
      </c>
      <c r="C38" s="120">
        <f>'Physical Supply by HUC 8'!X35</f>
        <v>1448.894</v>
      </c>
      <c r="D38" s="120">
        <f>'Physical Supply by HUC 8'!Z35</f>
        <v>4274.2373000000007</v>
      </c>
      <c r="E38" s="120">
        <f>'Physical Supply by HUC 8'!AB35</f>
        <v>6520.0230000000001</v>
      </c>
      <c r="F38" s="120">
        <f>'Physical Supply by HUC 8'!AD35</f>
        <v>10866.705</v>
      </c>
      <c r="G38" s="124">
        <f>'Physical Supply by HUC 8'!AR35</f>
        <v>2097563.8437999999</v>
      </c>
      <c r="H38" s="109">
        <f>'Water Use Current M&amp;I'!AS36</f>
        <v>0</v>
      </c>
      <c r="I38" s="120">
        <f>'Water Use Current Agriculture'!R37</f>
        <v>0</v>
      </c>
      <c r="J38" s="124">
        <f>'Water Use Current Thermo'!BJ39</f>
        <v>0</v>
      </c>
      <c r="K38" s="169">
        <f>'Current Groundwater Pumping'!M35</f>
        <v>0.12344178305694024</v>
      </c>
      <c r="L38" s="109">
        <f>'Water Use Future M&amp;I'!L36</f>
        <v>0</v>
      </c>
      <c r="M38" s="124">
        <f>'Water Use Current Agriculture'!R37</f>
        <v>0</v>
      </c>
      <c r="N38" s="172">
        <f>Recharge!B35</f>
        <v>635</v>
      </c>
      <c r="O38" s="169">
        <f>Storage!H36</f>
        <v>0</v>
      </c>
      <c r="P38" s="169">
        <f>Species!B35</f>
        <v>12</v>
      </c>
    </row>
    <row r="39" spans="1:16" x14ac:dyDescent="0.3">
      <c r="A39" s="164">
        <v>17070101</v>
      </c>
      <c r="B39" s="109">
        <f>'Physical Supply by HUC 8'!B36</f>
        <v>14034350</v>
      </c>
      <c r="C39" s="120">
        <f>'Physical Supply by HUC 8'!X36</f>
        <v>144.88939999999999</v>
      </c>
      <c r="D39" s="120">
        <f>'Physical Supply by HUC 8'!Z36</f>
        <v>362.2235</v>
      </c>
      <c r="E39" s="120">
        <f>'Physical Supply by HUC 8'!AB36</f>
        <v>434.66820000000001</v>
      </c>
      <c r="F39" s="120">
        <f>'Physical Supply by HUC 8'!AD36</f>
        <v>507.11289999999997</v>
      </c>
      <c r="G39" s="124">
        <f>'Physical Supply by HUC 8'!AR36</f>
        <v>5893.3763449999997</v>
      </c>
      <c r="H39" s="109">
        <f>'Water Use Current M&amp;I'!AS37</f>
        <v>7938.7617217114948</v>
      </c>
      <c r="I39" s="120">
        <f>'Water Use Current Agriculture'!R38</f>
        <v>126538.70344719368</v>
      </c>
      <c r="J39" s="124">
        <f>'Water Use Current Thermo'!BJ40</f>
        <v>0</v>
      </c>
      <c r="K39" s="169">
        <f>'Current Groundwater Pumping'!M36</f>
        <v>43.291131321049484</v>
      </c>
      <c r="L39" s="109">
        <f>'Water Use Future M&amp;I'!L37</f>
        <v>10182.343468418028</v>
      </c>
      <c r="M39" s="124">
        <f>'Water Use Current Agriculture'!R38</f>
        <v>126538.70344719368</v>
      </c>
      <c r="N39" s="172">
        <f>Recharge!B36</f>
        <v>59552</v>
      </c>
      <c r="O39" s="169">
        <f>Storage!H37</f>
        <v>943</v>
      </c>
      <c r="P39" s="169">
        <f>Species!B36</f>
        <v>15</v>
      </c>
    </row>
    <row r="40" spans="1:16" x14ac:dyDescent="0.3">
      <c r="A40" s="164">
        <v>17070102</v>
      </c>
      <c r="B40" s="109">
        <f>'Physical Supply by HUC 8'!B37</f>
        <v>14018500</v>
      </c>
      <c r="C40" s="120">
        <f>'Physical Supply by HUC 8'!X37</f>
        <v>2531.2178180000001</v>
      </c>
      <c r="D40" s="120">
        <f>'Physical Supply by HUC 8'!Z37</f>
        <v>5578.2419</v>
      </c>
      <c r="E40" s="120">
        <f>'Physical Supply by HUC 8'!AB37</f>
        <v>10142.258</v>
      </c>
      <c r="F40" s="120">
        <f>'Physical Supply by HUC 8'!AD37</f>
        <v>26080.092000000001</v>
      </c>
      <c r="G40" s="124">
        <f>'Physical Supply by HUC 8'!AR37</f>
        <v>415095.81540099997</v>
      </c>
      <c r="H40" s="109">
        <f>'Water Use Current M&amp;I'!AS38</f>
        <v>18182.250282321205</v>
      </c>
      <c r="I40" s="120">
        <f>'Water Use Current Agriculture'!R39</f>
        <v>35493.644831834827</v>
      </c>
      <c r="J40" s="124">
        <f>'Water Use Current Thermo'!BJ41</f>
        <v>0</v>
      </c>
      <c r="K40" s="169">
        <f>'Current Groundwater Pumping'!M37</f>
        <v>32.137048051140972</v>
      </c>
      <c r="L40" s="109">
        <f>'Water Use Future M&amp;I'!L38</f>
        <v>23320.875905307275</v>
      </c>
      <c r="M40" s="124">
        <f>'Water Use Current Agriculture'!R39</f>
        <v>35493.644831834827</v>
      </c>
      <c r="N40" s="172">
        <f>Recharge!B37</f>
        <v>169969</v>
      </c>
      <c r="O40" s="169">
        <f>Storage!H38</f>
        <v>71</v>
      </c>
      <c r="P40" s="169">
        <f>Species!B37</f>
        <v>12</v>
      </c>
    </row>
    <row r="41" spans="1:16" x14ac:dyDescent="0.3">
      <c r="A41" s="164">
        <v>17070105</v>
      </c>
      <c r="B41" s="109">
        <f>'Physical Supply by HUC 8'!B38</f>
        <v>14128500</v>
      </c>
      <c r="C41" s="120">
        <f>'Physical Supply by HUC 8'!X38</f>
        <v>109391.497</v>
      </c>
      <c r="D41" s="120">
        <f>'Physical Supply by HUC 8'!Z38</f>
        <v>128951.56600000001</v>
      </c>
      <c r="E41" s="120">
        <f>'Physical Supply by HUC 8'!AB38</f>
        <v>146338.29399999999</v>
      </c>
      <c r="F41" s="120">
        <f>'Physical Supply by HUC 8'!AD38</f>
        <v>188356.22</v>
      </c>
      <c r="G41" s="124">
        <f>'Physical Supply by HUC 8'!AR38</f>
        <v>868466.33915300004</v>
      </c>
      <c r="H41" s="109">
        <f>'Water Use Current M&amp;I'!AS39</f>
        <v>3634.4193109349126</v>
      </c>
      <c r="I41" s="120">
        <f>'Water Use Current Agriculture'!R40</f>
        <v>3227.8289346696411</v>
      </c>
      <c r="J41" s="124">
        <f>'Water Use Current Thermo'!BJ42</f>
        <v>0</v>
      </c>
      <c r="K41" s="169">
        <f>'Current Groundwater Pumping'!M38</f>
        <v>13.794232107001609</v>
      </c>
      <c r="L41" s="109">
        <f>'Water Use Future M&amp;I'!L39</f>
        <v>4661.5517965905992</v>
      </c>
      <c r="M41" s="124">
        <f>'Water Use Current Agriculture'!R40</f>
        <v>3227.8289346696411</v>
      </c>
      <c r="N41" s="172">
        <f>Recharge!B38</f>
        <v>1966759</v>
      </c>
      <c r="O41" s="169">
        <f>Storage!H39</f>
        <v>380</v>
      </c>
      <c r="P41" s="169">
        <f>Species!B38</f>
        <v>18</v>
      </c>
    </row>
    <row r="42" spans="1:16" x14ac:dyDescent="0.3">
      <c r="A42" s="164">
        <v>17070106</v>
      </c>
      <c r="B42" s="109">
        <f>'Physical Supply by HUC 8'!B39</f>
        <v>14113000</v>
      </c>
      <c r="C42" s="120">
        <f>'Physical Supply by HUC 8'!X39</f>
        <v>370474.95133000001</v>
      </c>
      <c r="D42" s="120">
        <f>'Physical Supply by HUC 8'!Z39</f>
        <v>423077.04800000001</v>
      </c>
      <c r="E42" s="120">
        <f>'Physical Supply by HUC 8'!AB39</f>
        <v>464370.527</v>
      </c>
      <c r="F42" s="120">
        <f>'Physical Supply by HUC 8'!AD39</f>
        <v>536090.78</v>
      </c>
      <c r="G42" s="124">
        <f>'Physical Supply by HUC 8'!AR39</f>
        <v>1147256.0026100001</v>
      </c>
      <c r="H42" s="109">
        <f>'Water Use Current M&amp;I'!AS40</f>
        <v>1309.178813282841</v>
      </c>
      <c r="I42" s="120">
        <f>'Water Use Current Agriculture'!R41</f>
        <v>5334.2696577197166</v>
      </c>
      <c r="J42" s="124">
        <f>'Water Use Current Thermo'!BJ43</f>
        <v>8.1931238999999998</v>
      </c>
      <c r="K42" s="169">
        <f>'Current Groundwater Pumping'!M39</f>
        <v>29.757965604004671</v>
      </c>
      <c r="L42" s="109">
        <f>'Water Use Future M&amp;I'!L40</f>
        <v>1679.2303537465007</v>
      </c>
      <c r="M42" s="124">
        <f>'Water Use Current Agriculture'!R41</f>
        <v>5334.2696577197166</v>
      </c>
      <c r="N42" s="172">
        <f>Recharge!B39</f>
        <v>1138247</v>
      </c>
      <c r="O42" s="169">
        <f>Storage!H40</f>
        <v>572</v>
      </c>
      <c r="P42" s="169">
        <f>Species!B39</f>
        <v>16</v>
      </c>
    </row>
    <row r="43" spans="1:16" x14ac:dyDescent="0.3">
      <c r="A43" s="164">
        <v>17080001</v>
      </c>
      <c r="B43" s="109">
        <f>'Physical Supply by HUC 8'!B40</f>
        <v>14143500</v>
      </c>
      <c r="C43" s="120">
        <f>'Physical Supply by HUC 8'!X40</f>
        <v>38504.358050000003</v>
      </c>
      <c r="D43" s="120">
        <f>'Physical Supply by HUC 8'!Z40</f>
        <v>49986.843000000001</v>
      </c>
      <c r="E43" s="120">
        <f>'Physical Supply by HUC 8'!AB40</f>
        <v>60129.101000000002</v>
      </c>
      <c r="F43" s="120">
        <f>'Physical Supply by HUC 8'!AD40</f>
        <v>92729.216</v>
      </c>
      <c r="G43" s="124">
        <f>'Physical Supply by HUC 8'!AR40</f>
        <v>632315.45277500001</v>
      </c>
      <c r="H43" s="109">
        <f>'Water Use Current M&amp;I'!AS41</f>
        <v>6887.931307288155</v>
      </c>
      <c r="I43" s="120">
        <f>'Water Use Current Agriculture'!R42</f>
        <v>303.66719448258465</v>
      </c>
      <c r="J43" s="124">
        <f>'Water Use Current Thermo'!BJ44</f>
        <v>0</v>
      </c>
      <c r="K43" s="169">
        <f>'Current Groundwater Pumping'!M40</f>
        <v>5.8389332575555208</v>
      </c>
      <c r="L43" s="109">
        <f>'Water Use Future M&amp;I'!L41</f>
        <v>8834.5013680063676</v>
      </c>
      <c r="M43" s="124">
        <f>'Water Use Current Agriculture'!R42</f>
        <v>303.66719448258465</v>
      </c>
      <c r="N43" s="172">
        <f>Recharge!B40</f>
        <v>454669</v>
      </c>
      <c r="O43" s="169">
        <f>Storage!H41</f>
        <v>12632</v>
      </c>
      <c r="P43" s="169">
        <f>Species!B40</f>
        <v>18</v>
      </c>
    </row>
    <row r="44" spans="1:16" x14ac:dyDescent="0.3">
      <c r="A44" s="164">
        <v>17080002</v>
      </c>
      <c r="B44" s="109">
        <f>'Physical Supply by HUC 8'!B41</f>
        <v>14220500</v>
      </c>
      <c r="C44" s="120">
        <f>'Physical Supply by HUC 8'!X41</f>
        <v>485379.49</v>
      </c>
      <c r="D44" s="120">
        <f>'Physical Supply by HUC 8'!Z41</f>
        <v>598393.22199999995</v>
      </c>
      <c r="E44" s="120">
        <f>'Physical Supply by HUC 8'!AB41</f>
        <v>738935.94000000006</v>
      </c>
      <c r="F44" s="120">
        <f>'Physical Supply by HUC 8'!AD41</f>
        <v>1064937.0900000001</v>
      </c>
      <c r="G44" s="124">
        <f>'Physical Supply by HUC 8'!AR41</f>
        <v>3443429.1648010002</v>
      </c>
      <c r="H44" s="109">
        <f>'Water Use Current M&amp;I'!AS42</f>
        <v>8032.8578197056077</v>
      </c>
      <c r="I44" s="120">
        <f>'Water Use Current Agriculture'!R43</f>
        <v>2495.8902011127993</v>
      </c>
      <c r="J44" s="124">
        <f>'Water Use Current Thermo'!BJ45</f>
        <v>0</v>
      </c>
      <c r="K44" s="169">
        <f>'Current Groundwater Pumping'!M41</f>
        <v>5.2595556124221385</v>
      </c>
      <c r="L44" s="109">
        <f>'Water Use Future M&amp;I'!L42</f>
        <v>10303.013290491976</v>
      </c>
      <c r="M44" s="124">
        <f>'Water Use Current Agriculture'!R43</f>
        <v>2495.8902011127993</v>
      </c>
      <c r="N44" s="172">
        <f>Recharge!B41</f>
        <v>2886681</v>
      </c>
      <c r="O44" s="169">
        <f>Storage!H42</f>
        <v>447</v>
      </c>
      <c r="P44" s="169">
        <f>Species!B41</f>
        <v>21</v>
      </c>
    </row>
    <row r="45" spans="1:16" x14ac:dyDescent="0.3">
      <c r="A45" s="164">
        <v>17080003</v>
      </c>
      <c r="B45" s="109">
        <f>'Physical Supply by HUC 8'!B42</f>
        <v>14223500</v>
      </c>
      <c r="C45" s="120">
        <f>'Physical Supply by HUC 8'!X42</f>
        <v>140542.71799999999</v>
      </c>
      <c r="D45" s="120">
        <f>'Physical Supply by HUC 8'!Z42</f>
        <v>170245.04500000001</v>
      </c>
      <c r="E45" s="120">
        <f>'Physical Supply by HUC 8'!AB42</f>
        <v>189805.114</v>
      </c>
      <c r="F45" s="120">
        <f>'Physical Supply by HUC 8'!AD42</f>
        <v>247760.87400000001</v>
      </c>
      <c r="G45" s="124">
        <f>'Physical Supply by HUC 8'!AR42</f>
        <v>905349.38481700001</v>
      </c>
      <c r="H45" s="109">
        <f>'Water Use Current M&amp;I'!AS43</f>
        <v>11670.745239601416</v>
      </c>
      <c r="I45" s="120">
        <f>'Water Use Current Agriculture'!R44</f>
        <v>1463.2673975841283</v>
      </c>
      <c r="J45" s="124">
        <f>'Water Use Current Thermo'!BJ46</f>
        <v>436.47387299999997</v>
      </c>
      <c r="K45" s="169">
        <f>'Current Groundwater Pumping'!M42</f>
        <v>2.7078201649665132</v>
      </c>
      <c r="L45" s="109">
        <f>'Water Use Future M&amp;I'!L43</f>
        <v>14969.118927893767</v>
      </c>
      <c r="M45" s="124">
        <f>'Water Use Current Agriculture'!R44</f>
        <v>1463.2673975841283</v>
      </c>
      <c r="N45" s="172">
        <f>Recharge!B42</f>
        <v>1041871</v>
      </c>
      <c r="O45" s="169">
        <f>Storage!H43</f>
        <v>183</v>
      </c>
      <c r="P45" s="169">
        <f>Species!B42</f>
        <v>20</v>
      </c>
    </row>
    <row r="46" spans="1:16" x14ac:dyDescent="0.3">
      <c r="A46" s="164">
        <v>17080004</v>
      </c>
      <c r="B46" s="109">
        <f>'Physical Supply by HUC 8'!B43</f>
        <v>14231000</v>
      </c>
      <c r="C46" s="120">
        <f>'Physical Supply by HUC 8'!X43</f>
        <v>257903.13200000001</v>
      </c>
      <c r="D46" s="120">
        <f>'Physical Supply by HUC 8'!Z43</f>
        <v>378777.11395000003</v>
      </c>
      <c r="E46" s="120">
        <f>'Physical Supply by HUC 8'!AB43</f>
        <v>486611.04990000004</v>
      </c>
      <c r="F46" s="120">
        <f>'Physical Supply by HUC 8'!AD43</f>
        <v>656348.98199999996</v>
      </c>
      <c r="G46" s="124">
        <f>'Physical Supply by HUC 8'!AR43</f>
        <v>2059831.7462519999</v>
      </c>
      <c r="H46" s="109">
        <f>'Water Use Current M&amp;I'!AS44</f>
        <v>687.79792998709422</v>
      </c>
      <c r="I46" s="120">
        <f>'Water Use Current Agriculture'!R45</f>
        <v>227.54434624118767</v>
      </c>
      <c r="J46" s="124">
        <f>'Water Use Current Thermo'!BJ47</f>
        <v>0</v>
      </c>
      <c r="K46" s="169">
        <f>'Current Groundwater Pumping'!M43</f>
        <v>3.7733470822748498</v>
      </c>
      <c r="L46" s="109">
        <f>'Water Use Future M&amp;I'!L44</f>
        <v>882.0734272955217</v>
      </c>
      <c r="M46" s="124">
        <f>'Water Use Current Agriculture'!R45</f>
        <v>227.54434624118767</v>
      </c>
      <c r="N46" s="172">
        <f>Recharge!B43</f>
        <v>2422083</v>
      </c>
      <c r="O46" s="169">
        <f>Storage!H44</f>
        <v>0</v>
      </c>
      <c r="P46" s="169">
        <f>Species!B43</f>
        <v>20</v>
      </c>
    </row>
    <row r="47" spans="1:16" x14ac:dyDescent="0.3">
      <c r="A47" s="164">
        <v>17080005</v>
      </c>
      <c r="B47" s="109">
        <f>'Physical Supply by HUC 8'!B44</f>
        <v>14243000</v>
      </c>
      <c r="C47" s="120">
        <f>'Physical Supply by HUC 8'!X44</f>
        <v>1050448.1499999999</v>
      </c>
      <c r="D47" s="120">
        <f>'Physical Supply by HUC 8'!Z44</f>
        <v>1398182.71</v>
      </c>
      <c r="E47" s="120">
        <f>'Physical Supply by HUC 8'!AB44</f>
        <v>1811117.5</v>
      </c>
      <c r="F47" s="120">
        <f>'Physical Supply by HUC 8'!AD44</f>
        <v>2571786.85</v>
      </c>
      <c r="G47" s="124">
        <f>'Physical Supply by HUC 8'!AR44</f>
        <v>6908292.5429909993</v>
      </c>
      <c r="H47" s="109">
        <f>'Water Use Current M&amp;I'!AS45</f>
        <v>15952.838780721344</v>
      </c>
      <c r="I47" s="120">
        <f>'Water Use Current Agriculture'!R46</f>
        <v>1991.4579324687043</v>
      </c>
      <c r="J47" s="124">
        <f>'Water Use Current Thermo'!BJ48</f>
        <v>0</v>
      </c>
      <c r="K47" s="169">
        <f>'Current Groundwater Pumping'!M44</f>
        <v>5.801807722380663</v>
      </c>
      <c r="L47" s="109">
        <f>'Water Use Future M&amp;I'!L45</f>
        <v>20461.178289180123</v>
      </c>
      <c r="M47" s="124">
        <f>'Water Use Current Agriculture'!R46</f>
        <v>1991.4579324687043</v>
      </c>
      <c r="N47" s="172">
        <f>Recharge!B44</f>
        <v>2433227</v>
      </c>
      <c r="O47" s="169">
        <f>Storage!H45</f>
        <v>4978</v>
      </c>
      <c r="P47" s="169">
        <f>Species!B44</f>
        <v>20</v>
      </c>
    </row>
    <row r="48" spans="1:16" x14ac:dyDescent="0.3">
      <c r="A48" s="164">
        <v>17080006</v>
      </c>
      <c r="B48" s="109">
        <f>'Physical Supply by HUC 8'!B45</f>
        <v>14250000</v>
      </c>
      <c r="C48" s="120">
        <f>'Physical Supply by HUC 8'!X45</f>
        <v>23131.592710000001</v>
      </c>
      <c r="D48" s="120">
        <f>'Physical Supply by HUC 8'!Z45</f>
        <v>29702.327000000001</v>
      </c>
      <c r="E48" s="120">
        <f>'Physical Supply by HUC 8'!AB45</f>
        <v>34773.455999999998</v>
      </c>
      <c r="F48" s="120">
        <f>'Physical Supply by HUC 8'!AD45</f>
        <v>45640.161</v>
      </c>
      <c r="G48" s="124">
        <f>'Physical Supply by HUC 8'!AR45</f>
        <v>401818.87523199996</v>
      </c>
      <c r="H48" s="109">
        <f>'Water Use Current M&amp;I'!AS46</f>
        <v>61.472213775341899</v>
      </c>
      <c r="I48" s="120">
        <f>'Water Use Current Agriculture'!R47</f>
        <v>198.3693304350135</v>
      </c>
      <c r="J48" s="124">
        <f>'Water Use Current Thermo'!BJ49</f>
        <v>0</v>
      </c>
      <c r="K48" s="169">
        <f>'Current Groundwater Pumping'!M45</f>
        <v>0.26505451257282564</v>
      </c>
      <c r="L48" s="109">
        <f>'Water Use Future M&amp;I'!L46</f>
        <v>78.854851650824713</v>
      </c>
      <c r="M48" s="124">
        <f>'Water Use Current Agriculture'!R47</f>
        <v>198.3693304350135</v>
      </c>
      <c r="N48" s="172">
        <f>Recharge!B45</f>
        <v>299774</v>
      </c>
      <c r="O48" s="169">
        <f>Storage!H46</f>
        <v>27</v>
      </c>
      <c r="P48" s="169">
        <f>Species!B45</f>
        <v>21</v>
      </c>
    </row>
    <row r="49" spans="1:16" x14ac:dyDescent="0.3">
      <c r="A49" s="164">
        <v>17090012</v>
      </c>
      <c r="B49" s="109">
        <f>'Physical Supply by HUC 8'!B46</f>
        <v>14211902</v>
      </c>
      <c r="C49" s="120">
        <f>'Physical Supply by HUC 8'!X46</f>
        <v>4056.9031999999997</v>
      </c>
      <c r="D49" s="120">
        <f>'Physical Supply by HUC 8'!Z46</f>
        <v>4346.6819999999998</v>
      </c>
      <c r="E49" s="120">
        <f>'Physical Supply by HUC 8'!AB46</f>
        <v>4708.9054999999998</v>
      </c>
      <c r="F49" s="120">
        <f>'Physical Supply by HUC 8'!AD46</f>
        <v>5723.1313</v>
      </c>
      <c r="G49" s="124">
        <f>'Physical Supply by HUC 8'!AR46</f>
        <v>17989.467904000001</v>
      </c>
      <c r="H49" s="109">
        <f>'Water Use Current M&amp;I'!AS47</f>
        <v>0</v>
      </c>
      <c r="I49" s="120">
        <f>'Water Use Current Agriculture'!R48</f>
        <v>1978.7883629574064</v>
      </c>
      <c r="J49" s="124">
        <f>'Water Use Current Thermo'!BJ50</f>
        <v>982.45980359999987</v>
      </c>
      <c r="K49" s="169">
        <f>'Current Groundwater Pumping'!M46</f>
        <v>19.016840959238216</v>
      </c>
      <c r="L49" s="109">
        <f>'Water Use Future M&amp;I'!L47</f>
        <v>0</v>
      </c>
      <c r="M49" s="124">
        <f>'Water Use Current Agriculture'!R48</f>
        <v>1978.7883629574064</v>
      </c>
      <c r="N49" s="172">
        <f>Recharge!B46</f>
        <v>197280</v>
      </c>
      <c r="O49" s="169">
        <f>Storage!H47</f>
        <v>24</v>
      </c>
      <c r="P49" s="169">
        <f>Species!B46</f>
        <v>21</v>
      </c>
    </row>
    <row r="50" spans="1:16" x14ac:dyDescent="0.3">
      <c r="A50" s="164">
        <v>17100101</v>
      </c>
      <c r="B50" s="109">
        <f>'Physical Supply by HUC 8'!B47</f>
        <v>12042500</v>
      </c>
      <c r="C50" s="120">
        <f>'Physical Supply by HUC 8'!X47</f>
        <v>144548.90990999999</v>
      </c>
      <c r="D50" s="120">
        <f>'Physical Supply by HUC 8'!Z47</f>
        <v>167347.25700000001</v>
      </c>
      <c r="E50" s="120">
        <f>'Physical Supply by HUC 8'!AB47</f>
        <v>199947.372</v>
      </c>
      <c r="F50" s="120">
        <f>'Physical Supply by HUC 8'!AD47</f>
        <v>321654.46799999999</v>
      </c>
      <c r="G50" s="124">
        <f>'Physical Supply by HUC 8'!AR47</f>
        <v>1061398.166405</v>
      </c>
      <c r="H50" s="109">
        <f>'Water Use Current M&amp;I'!AS48</f>
        <v>452.09009938980631</v>
      </c>
      <c r="I50" s="120">
        <f>'Water Use Current Agriculture'!R49</f>
        <v>0</v>
      </c>
      <c r="J50" s="124">
        <f>'Water Use Current Thermo'!BJ51</f>
        <v>0</v>
      </c>
      <c r="K50" s="169">
        <f>'Current Groundwater Pumping'!M47</f>
        <v>5.9647704210146104</v>
      </c>
      <c r="L50" s="109">
        <f>'Water Use Future M&amp;I'!L48</f>
        <v>579.88074105405985</v>
      </c>
      <c r="M50" s="124">
        <f>'Water Use Current Agriculture'!R49</f>
        <v>0</v>
      </c>
      <c r="N50" s="172">
        <f>Recharge!B47</f>
        <v>3426350</v>
      </c>
      <c r="O50" s="169">
        <f>Storage!H48</f>
        <v>0</v>
      </c>
      <c r="P50" s="169">
        <f>Species!B47</f>
        <v>3</v>
      </c>
    </row>
    <row r="51" spans="1:16" x14ac:dyDescent="0.3">
      <c r="A51" s="164">
        <v>17100102</v>
      </c>
      <c r="B51" s="109">
        <f>'Physical Supply by HUC 8'!B48</f>
        <v>12040500</v>
      </c>
      <c r="C51" s="120">
        <f>'Physical Supply by HUC 8'!X48</f>
        <v>304992.18699999998</v>
      </c>
      <c r="D51" s="120">
        <f>'Physical Supply by HUC 8'!Z48</f>
        <v>405690.32</v>
      </c>
      <c r="E51" s="120">
        <f>'Physical Supply by HUC 8'!AB48</f>
        <v>518704.05200000003</v>
      </c>
      <c r="F51" s="120">
        <f>'Physical Supply by HUC 8'!AD48</f>
        <v>796891.7</v>
      </c>
      <c r="G51" s="124">
        <f>'Physical Supply by HUC 8'!AR48</f>
        <v>3160601.433766</v>
      </c>
      <c r="H51" s="109">
        <f>'Water Use Current M&amp;I'!AS49</f>
        <v>1820.649415518777</v>
      </c>
      <c r="I51" s="120">
        <f>'Water Use Current Agriculture'!R50</f>
        <v>0</v>
      </c>
      <c r="J51" s="124">
        <f>'Water Use Current Thermo'!BJ52</f>
        <v>0</v>
      </c>
      <c r="K51" s="169">
        <f>'Current Groundwater Pumping'!M48</f>
        <v>7.7757334670401494</v>
      </c>
      <c r="L51" s="109">
        <f>'Water Use Future M&amp;I'!L49</f>
        <v>2335.072389532671</v>
      </c>
      <c r="M51" s="124">
        <f>'Water Use Current Agriculture'!R50</f>
        <v>0</v>
      </c>
      <c r="N51" s="172">
        <f>Recharge!B48</f>
        <v>3749703</v>
      </c>
      <c r="O51" s="169">
        <f>Storage!H49</f>
        <v>0</v>
      </c>
      <c r="P51" s="169">
        <f>Species!B48</f>
        <v>4</v>
      </c>
    </row>
    <row r="52" spans="1:16" x14ac:dyDescent="0.3">
      <c r="A52" s="164">
        <v>17100103</v>
      </c>
      <c r="B52" s="109">
        <f>'Physical Supply by HUC 8'!B49</f>
        <v>12031000</v>
      </c>
      <c r="C52" s="120">
        <f>'Physical Supply by HUC 8'!X49</f>
        <v>162486.21763</v>
      </c>
      <c r="D52" s="120">
        <f>'Physical Supply by HUC 8'!Z49</f>
        <v>227476.35800000001</v>
      </c>
      <c r="E52" s="120">
        <f>'Physical Supply by HUC 8'!AB49</f>
        <v>268769.837</v>
      </c>
      <c r="F52" s="120">
        <f>'Physical Supply by HUC 8'!AD49</f>
        <v>357876.81800000003</v>
      </c>
      <c r="G52" s="124">
        <f>'Physical Supply by HUC 8'!AR49</f>
        <v>2922361.9666869999</v>
      </c>
      <c r="H52" s="109">
        <f>'Water Use Current M&amp;I'!AS50</f>
        <v>5072.66837344742</v>
      </c>
      <c r="I52" s="120">
        <f>'Water Use Current Agriculture'!R51</f>
        <v>6240.6639725325349</v>
      </c>
      <c r="J52" s="124">
        <f>'Water Use Current Thermo'!BJ53</f>
        <v>5513.5118969799978</v>
      </c>
      <c r="K52" s="169">
        <f>'Current Groundwater Pumping'!M49</f>
        <v>11.430383718501208</v>
      </c>
      <c r="L52" s="109">
        <f>'Water Use Future M&amp;I'!L50</f>
        <v>6506.2606702856565</v>
      </c>
      <c r="M52" s="124">
        <f>'Water Use Current Agriculture'!R51</f>
        <v>6240.6639725325349</v>
      </c>
      <c r="N52" s="172">
        <f>Recharge!B49</f>
        <v>1915333</v>
      </c>
      <c r="O52" s="169">
        <f>Storage!H50</f>
        <v>24646</v>
      </c>
      <c r="P52" s="169">
        <f>Species!B49</f>
        <v>22</v>
      </c>
    </row>
    <row r="53" spans="1:16" x14ac:dyDescent="0.3">
      <c r="A53" s="164">
        <v>17100104</v>
      </c>
      <c r="B53" s="109">
        <f>'Physical Supply by HUC 8'!B50</f>
        <v>12037400</v>
      </c>
      <c r="C53" s="120">
        <f>'Physical Supply by HUC 8'!X50</f>
        <v>23906.751</v>
      </c>
      <c r="D53" s="120">
        <f>'Physical Supply by HUC 8'!Z50</f>
        <v>88636.090450000003</v>
      </c>
      <c r="E53" s="120">
        <f>'Physical Supply by HUC 8'!AB50</f>
        <v>123880.43700000001</v>
      </c>
      <c r="F53" s="120">
        <f>'Physical Supply by HUC 8'!AD50</f>
        <v>178938.40900000001</v>
      </c>
      <c r="G53" s="124">
        <f>'Physical Supply by HUC 8'!AR50</f>
        <v>927616.71225600003</v>
      </c>
      <c r="H53" s="109">
        <f>'Water Use Current M&amp;I'!AS51</f>
        <v>23067.217237112978</v>
      </c>
      <c r="I53" s="120">
        <f>'Water Use Current Agriculture'!R52</f>
        <v>2643.6658984130063</v>
      </c>
      <c r="J53" s="124">
        <f>'Water Use Current Thermo'!BJ54</f>
        <v>696.20155249999993</v>
      </c>
      <c r="K53" s="169">
        <f>'Current Groundwater Pumping'!M50</f>
        <v>6.570821447367412</v>
      </c>
      <c r="L53" s="109">
        <f>'Water Use Future M&amp;I'!L51</f>
        <v>29586.027111427757</v>
      </c>
      <c r="M53" s="124">
        <f>'Water Use Current Agriculture'!R52</f>
        <v>2643.6658984130063</v>
      </c>
      <c r="N53" s="172">
        <f>Recharge!B50</f>
        <v>1940110</v>
      </c>
      <c r="O53" s="169">
        <f>Storage!H51</f>
        <v>71312</v>
      </c>
      <c r="P53" s="169">
        <f>Species!B50</f>
        <v>5</v>
      </c>
    </row>
    <row r="54" spans="1:16" x14ac:dyDescent="0.3">
      <c r="A54" s="164">
        <v>17100105</v>
      </c>
      <c r="B54" s="109">
        <f>'Physical Supply by HUC 8'!B51</f>
        <v>12039005</v>
      </c>
      <c r="C54" s="120">
        <f>'Physical Supply by HUC 8'!X51</f>
        <v>71473.941019999998</v>
      </c>
      <c r="D54" s="120">
        <f>'Physical Supply by HUC 8'!Z51</f>
        <v>79182.057100000005</v>
      </c>
      <c r="E54" s="120">
        <f>'Physical Supply by HUC 8'!AB51</f>
        <v>83746.073199999999</v>
      </c>
      <c r="F54" s="120">
        <f>'Physical Supply by HUC 8'!AD51</f>
        <v>92149.6584</v>
      </c>
      <c r="G54" s="124">
        <f>'Physical Supply by HUC 8'!AR51</f>
        <v>981193.19014099997</v>
      </c>
      <c r="H54" s="109">
        <f>'Water Use Current M&amp;I'!AS52</f>
        <v>31335.93250558764</v>
      </c>
      <c r="I54" s="120">
        <f>'Water Use Current Agriculture'!R53</f>
        <v>188.82043637889598</v>
      </c>
      <c r="J54" s="124">
        <f>'Water Use Current Thermo'!BJ55</f>
        <v>0</v>
      </c>
      <c r="K54" s="169">
        <f>'Current Groundwater Pumping'!M51</f>
        <v>5.8387337833074566</v>
      </c>
      <c r="L54" s="109">
        <f>'Water Use Future M&amp;I'!L52</f>
        <v>40192.246172136242</v>
      </c>
      <c r="M54" s="124">
        <f>'Water Use Current Agriculture'!R53</f>
        <v>188.82043637889598</v>
      </c>
      <c r="N54" s="172">
        <f>Recharge!B51</f>
        <v>1103542</v>
      </c>
      <c r="O54" s="169">
        <f>Storage!H52</f>
        <v>872.7</v>
      </c>
      <c r="P54" s="169">
        <f>Species!B51</f>
        <v>5</v>
      </c>
    </row>
    <row r="55" spans="1:16" x14ac:dyDescent="0.3">
      <c r="A55" s="164">
        <v>17100106</v>
      </c>
      <c r="B55" s="109">
        <f>'Physical Supply by HUC 8'!B52</f>
        <v>12014500</v>
      </c>
      <c r="C55" s="120">
        <f>'Physical Supply by HUC 8'!X52</f>
        <v>14488.94</v>
      </c>
      <c r="D55" s="120">
        <f>'Physical Supply by HUC 8'!Z52</f>
        <v>17386.727999999999</v>
      </c>
      <c r="E55" s="120">
        <f>'Physical Supply by HUC 8'!AB52</f>
        <v>20284.516</v>
      </c>
      <c r="F55" s="120">
        <f>'Physical Supply by HUC 8'!AD52</f>
        <v>26804.539000000001</v>
      </c>
      <c r="G55" s="124">
        <f>'Physical Supply by HUC 8'!AR52</f>
        <v>117937.07381199999</v>
      </c>
      <c r="H55" s="109">
        <f>'Water Use Current M&amp;I'!AS53</f>
        <v>4053.0925997154386</v>
      </c>
      <c r="I55" s="120">
        <f>'Water Use Current Agriculture'!R54</f>
        <v>1561.7025415569979</v>
      </c>
      <c r="J55" s="124">
        <f>'Water Use Current Thermo'!BJ56</f>
        <v>0</v>
      </c>
      <c r="K55" s="169">
        <f>'Current Groundwater Pumping'!M52</f>
        <v>3.7088865442226298</v>
      </c>
      <c r="L55" s="109">
        <f>'Water Use Future M&amp;I'!L53</f>
        <v>5198.5275068236033</v>
      </c>
      <c r="M55" s="124">
        <f>'Water Use Current Agriculture'!R54</f>
        <v>1561.7025415569979</v>
      </c>
      <c r="N55" s="172">
        <f>Recharge!B52</f>
        <v>1631492</v>
      </c>
      <c r="O55" s="169">
        <f>Storage!H53</f>
        <v>980</v>
      </c>
      <c r="P55" s="169">
        <f>Species!B52</f>
        <v>21</v>
      </c>
    </row>
    <row r="56" spans="1:16" x14ac:dyDescent="0.3">
      <c r="A56" s="164">
        <v>17110001</v>
      </c>
      <c r="B56" s="109">
        <f>'Physical Supply by HUC 8'!B53</f>
        <v>12214500</v>
      </c>
      <c r="C56" s="120">
        <f>'Physical Supply by HUC 8'!X53</f>
        <v>10142.258</v>
      </c>
      <c r="D56" s="120">
        <f>'Physical Supply by HUC 8'!Z53</f>
        <v>12315.599</v>
      </c>
      <c r="E56" s="120">
        <f>'Physical Supply by HUC 8'!AB53</f>
        <v>13040.046</v>
      </c>
      <c r="F56" s="120">
        <f>'Physical Supply by HUC 8'!AD53</f>
        <v>14488.94</v>
      </c>
      <c r="G56" s="124">
        <f>'Physical Supply by HUC 8'!AR53</f>
        <v>45041.767778000001</v>
      </c>
      <c r="H56" s="109">
        <f>'Water Use Current M&amp;I'!AS54</f>
        <v>1606.274599457563</v>
      </c>
      <c r="I56" s="120">
        <f>'Water Use Current Agriculture'!R55</f>
        <v>6193.2222525129218</v>
      </c>
      <c r="J56" s="124">
        <f>'Water Use Current Thermo'!BJ57</f>
        <v>129.5805555</v>
      </c>
      <c r="K56" s="169">
        <f>'Current Groundwater Pumping'!M53</f>
        <v>2.3276965823375346</v>
      </c>
      <c r="L56" s="109">
        <f>'Water Use Future M&amp;I'!L54</f>
        <v>2060.1408165687139</v>
      </c>
      <c r="M56" s="124">
        <f>'Water Use Current Agriculture'!R55</f>
        <v>6193.2222525129218</v>
      </c>
      <c r="N56" s="172">
        <f>Recharge!B53</f>
        <v>562897</v>
      </c>
      <c r="O56" s="169">
        <f>Storage!H54</f>
        <v>0</v>
      </c>
      <c r="P56" s="169">
        <f>Species!B53</f>
        <v>3</v>
      </c>
    </row>
    <row r="57" spans="1:16" x14ac:dyDescent="0.3">
      <c r="A57" s="164">
        <v>17110002</v>
      </c>
      <c r="B57" s="109">
        <f>'Physical Supply by HUC 8'!B54</f>
        <v>12201500</v>
      </c>
      <c r="C57" s="120">
        <f>'Physical Supply by HUC 8'!X54</f>
        <v>14488.94</v>
      </c>
      <c r="D57" s="120">
        <f>'Physical Supply by HUC 8'!Z54</f>
        <v>18835.621999999999</v>
      </c>
      <c r="E57" s="120">
        <f>'Physical Supply by HUC 8'!AB54</f>
        <v>21733.41</v>
      </c>
      <c r="F57" s="120">
        <f>'Physical Supply by HUC 8'!AD54</f>
        <v>31875.668000000001</v>
      </c>
      <c r="G57" s="124">
        <f>'Physical Supply by HUC 8'!AR54</f>
        <v>176543.38721799999</v>
      </c>
      <c r="H57" s="109">
        <f>'Water Use Current M&amp;I'!AS55</f>
        <v>14735.154829793786</v>
      </c>
      <c r="I57" s="120">
        <f>'Water Use Current Agriculture'!R56</f>
        <v>6664.6675791300977</v>
      </c>
      <c r="J57" s="124">
        <f>'Water Use Current Thermo'!BJ58</f>
        <v>897.31684355143977</v>
      </c>
      <c r="K57" s="169">
        <f>'Current Groundwater Pumping'!M54</f>
        <v>10.607302659135359</v>
      </c>
      <c r="L57" s="109">
        <f>'Water Use Future M&amp;I'!L55</f>
        <v>18899.542681888986</v>
      </c>
      <c r="M57" s="124">
        <f>'Water Use Current Agriculture'!R56</f>
        <v>6664.6675791300977</v>
      </c>
      <c r="N57" s="172">
        <f>Recharge!B54</f>
        <v>279111</v>
      </c>
      <c r="O57" s="169">
        <f>Storage!H55</f>
        <v>32980</v>
      </c>
      <c r="P57" s="169">
        <f>Species!B54</f>
        <v>3</v>
      </c>
    </row>
    <row r="58" spans="1:16" x14ac:dyDescent="0.3">
      <c r="A58" s="164">
        <v>17110003</v>
      </c>
      <c r="B58" s="109">
        <f>'Physical Supply by HUC 8'!B55</f>
        <v>12200750</v>
      </c>
      <c r="C58" s="120">
        <f>'Physical Supply by HUC 8'!X55</f>
        <v>7.2444699999999997</v>
      </c>
      <c r="D58" s="120">
        <f>'Physical Supply by HUC 8'!Z55</f>
        <v>7.2444699999999997</v>
      </c>
      <c r="E58" s="120">
        <f>'Physical Supply by HUC 8'!AB55</f>
        <v>7.2444699999999997</v>
      </c>
      <c r="F58" s="120">
        <f>'Physical Supply by HUC 8'!AD55</f>
        <v>14.488939999999999</v>
      </c>
      <c r="G58" s="124">
        <f>'Physical Supply by HUC 8'!AR55</f>
        <v>501.31732399999999</v>
      </c>
      <c r="H58" s="109">
        <f>'Water Use Current M&amp;I'!AS56</f>
        <v>1260.0661175134867</v>
      </c>
      <c r="I58" s="120">
        <f>'Water Use Current Agriculture'!R57</f>
        <v>36.673000002199508</v>
      </c>
      <c r="J58" s="124">
        <f>'Water Use Current Thermo'!BJ59</f>
        <v>0</v>
      </c>
      <c r="K58" s="169">
        <f>'Current Groundwater Pumping'!M55</f>
        <v>1.0876965979547257</v>
      </c>
      <c r="L58" s="109">
        <f>'Water Use Future M&amp;I'!L56</f>
        <v>1616.1352797710867</v>
      </c>
      <c r="M58" s="124">
        <f>'Water Use Current Agriculture'!R57</f>
        <v>36.673000002199508</v>
      </c>
      <c r="N58" s="172">
        <f>Recharge!B55</f>
        <v>32123</v>
      </c>
      <c r="O58" s="169">
        <f>Storage!H56</f>
        <v>7465</v>
      </c>
      <c r="P58" s="169">
        <f>Species!B55</f>
        <v>1</v>
      </c>
    </row>
    <row r="59" spans="1:16" x14ac:dyDescent="0.3">
      <c r="A59" s="164">
        <v>17110004</v>
      </c>
      <c r="B59" s="109">
        <f>'Physical Supply by HUC 8'!B56</f>
        <v>12211500</v>
      </c>
      <c r="C59" s="120">
        <f>'Physical Supply by HUC 8'!X56</f>
        <v>652002.30000000005</v>
      </c>
      <c r="D59" s="120">
        <f>'Physical Supply by HUC 8'!Z56</f>
        <v>898314.28</v>
      </c>
      <c r="E59" s="120">
        <f>'Physical Supply by HUC 8'!AB56</f>
        <v>1057692.6200000001</v>
      </c>
      <c r="F59" s="120">
        <f>'Physical Supply by HUC 8'!AD56</f>
        <v>1318493.54</v>
      </c>
      <c r="G59" s="124">
        <f>'Physical Supply by HUC 8'!AR56</f>
        <v>2680597.340506</v>
      </c>
      <c r="H59" s="109">
        <f>'Water Use Current M&amp;I'!AS57</f>
        <v>46328.24689203767</v>
      </c>
      <c r="I59" s="120">
        <f>'Water Use Current Agriculture'!R58</f>
        <v>12229.295044034929</v>
      </c>
      <c r="J59" s="124">
        <f>'Water Use Current Thermo'!BJ60</f>
        <v>431.53197119999999</v>
      </c>
      <c r="K59" s="169">
        <f>'Current Groundwater Pumping'!M56</f>
        <v>11.630144687958813</v>
      </c>
      <c r="L59" s="109">
        <f>'Water Use Future M&amp;I'!L57</f>
        <v>59421.066670661356</v>
      </c>
      <c r="M59" s="124">
        <f>'Water Use Current Agriculture'!R58</f>
        <v>12229.295044034929</v>
      </c>
      <c r="N59" s="172">
        <f>Recharge!B56</f>
        <v>1388239</v>
      </c>
      <c r="O59" s="169">
        <f>Storage!H57</f>
        <v>224</v>
      </c>
      <c r="P59" s="169">
        <f>Species!B56</f>
        <v>3</v>
      </c>
    </row>
    <row r="60" spans="1:16" x14ac:dyDescent="0.3">
      <c r="A60" s="164">
        <v>17110005</v>
      </c>
      <c r="B60" s="109">
        <f>'Physical Supply by HUC 8'!B57</f>
        <v>12193500</v>
      </c>
      <c r="C60" s="120">
        <f>'Physical Supply by HUC 8'!X57</f>
        <v>63026.889000000003</v>
      </c>
      <c r="D60" s="120">
        <f>'Physical Supply by HUC 8'!Z57</f>
        <v>125329.33100000001</v>
      </c>
      <c r="E60" s="120">
        <f>'Physical Supply by HUC 8'!AB57</f>
        <v>574341.58159999992</v>
      </c>
      <c r="F60" s="120">
        <f>'Physical Supply by HUC 8'!AD57</f>
        <v>1006981.33</v>
      </c>
      <c r="G60" s="124">
        <f>'Physical Supply by HUC 8'!AR57</f>
        <v>1914588.0916690002</v>
      </c>
      <c r="H60" s="109">
        <f>'Water Use Current M&amp;I'!AS58</f>
        <v>288.04642047936039</v>
      </c>
      <c r="I60" s="120">
        <f>'Water Use Current Agriculture'!R59</f>
        <v>5.1433371147978848</v>
      </c>
      <c r="J60" s="124">
        <f>'Water Use Current Thermo'!BJ61</f>
        <v>0</v>
      </c>
      <c r="K60" s="169">
        <f>'Current Groundwater Pumping'!M57</f>
        <v>3.3328340465788537</v>
      </c>
      <c r="L60" s="109">
        <f>'Water Use Future M&amp;I'!L58</f>
        <v>369.48548220063009</v>
      </c>
      <c r="M60" s="124">
        <f>'Water Use Current Agriculture'!R59</f>
        <v>5.1433371147978848</v>
      </c>
      <c r="N60" s="172">
        <f>Recharge!B57</f>
        <v>445112</v>
      </c>
      <c r="O60" s="169">
        <f>Storage!H58</f>
        <v>258</v>
      </c>
      <c r="P60" s="169">
        <f>Species!B57</f>
        <v>5</v>
      </c>
    </row>
    <row r="61" spans="1:16" x14ac:dyDescent="0.3">
      <c r="A61" s="164">
        <v>17110006</v>
      </c>
      <c r="B61" s="109">
        <f>'Physical Supply by HUC 8'!B58</f>
        <v>12187500</v>
      </c>
      <c r="C61" s="120">
        <f>'Physical Supply by HUC 8'!X58</f>
        <v>231823.04</v>
      </c>
      <c r="D61" s="120">
        <f>'Physical Supply by HUC 8'!Z58</f>
        <v>329623.38500000001</v>
      </c>
      <c r="E61" s="120">
        <f>'Physical Supply by HUC 8'!AB58</f>
        <v>398445.85</v>
      </c>
      <c r="F61" s="120">
        <f>'Physical Supply by HUC 8'!AD58</f>
        <v>507112.9</v>
      </c>
      <c r="G61" s="124">
        <f>'Physical Supply by HUC 8'!AR58</f>
        <v>1419219.2019859999</v>
      </c>
      <c r="H61" s="109">
        <f>'Water Use Current M&amp;I'!AS59</f>
        <v>428.1088126082085</v>
      </c>
      <c r="I61" s="120">
        <f>'Water Use Current Agriculture'!R60</f>
        <v>0</v>
      </c>
      <c r="J61" s="124">
        <f>'Water Use Current Thermo'!BJ62</f>
        <v>0</v>
      </c>
      <c r="K61" s="169">
        <f>'Current Groundwater Pumping'!M58</f>
        <v>5.3013469722211557</v>
      </c>
      <c r="L61" s="109">
        <f>'Water Use Future M&amp;I'!L59</f>
        <v>549.04131558128324</v>
      </c>
      <c r="M61" s="124">
        <f>'Water Use Current Agriculture'!R60</f>
        <v>0</v>
      </c>
      <c r="N61" s="172">
        <f>Recharge!B58</f>
        <v>2075290</v>
      </c>
      <c r="O61" s="169">
        <f>Storage!H59</f>
        <v>42</v>
      </c>
      <c r="P61" s="169">
        <f>Species!B58</f>
        <v>5</v>
      </c>
    </row>
    <row r="62" spans="1:16" x14ac:dyDescent="0.3">
      <c r="A62" s="164">
        <v>17110007</v>
      </c>
      <c r="B62" s="109">
        <f>'Physical Supply by HUC 8'!B59</f>
        <v>12200500</v>
      </c>
      <c r="C62" s="120">
        <f>'Physical Supply by HUC 8'!X59</f>
        <v>3781613.34</v>
      </c>
      <c r="D62" s="120">
        <f>'Physical Supply by HUC 8'!Z59</f>
        <v>4911750.66</v>
      </c>
      <c r="E62" s="120">
        <f>'Physical Supply by HUC 8'!AB59</f>
        <v>5694153.4199999999</v>
      </c>
      <c r="F62" s="120">
        <f>'Physical Supply by HUC 8'!AD59</f>
        <v>6983669.0800000001</v>
      </c>
      <c r="G62" s="124">
        <f>'Physical Supply by HUC 8'!AR59</f>
        <v>12016253.152918002</v>
      </c>
      <c r="H62" s="109">
        <f>'Water Use Current M&amp;I'!AS60</f>
        <v>6672.4996102070454</v>
      </c>
      <c r="I62" s="120">
        <f>'Water Use Current Agriculture'!R61</f>
        <v>5618.4697034239207</v>
      </c>
      <c r="J62" s="124">
        <f>'Water Use Current Thermo'!BJ63</f>
        <v>0</v>
      </c>
      <c r="K62" s="169">
        <f>'Current Groundwater Pumping'!M59</f>
        <v>12.288820690488535</v>
      </c>
      <c r="L62" s="109">
        <f>'Water Use Future M&amp;I'!L60</f>
        <v>8558.1809150215067</v>
      </c>
      <c r="M62" s="124">
        <f>'Water Use Current Agriculture'!R61</f>
        <v>5618.4697034239207</v>
      </c>
      <c r="N62" s="172">
        <f>Recharge!B59</f>
        <v>756333</v>
      </c>
      <c r="O62" s="169">
        <f>Storage!H60</f>
        <v>8107</v>
      </c>
      <c r="P62" s="169">
        <f>Species!B59</f>
        <v>3</v>
      </c>
    </row>
    <row r="63" spans="1:16" x14ac:dyDescent="0.3">
      <c r="A63" s="164">
        <v>17110008</v>
      </c>
      <c r="B63" s="109">
        <f>'Physical Supply by HUC 8'!B60</f>
        <v>12167700</v>
      </c>
      <c r="C63" s="120">
        <f>'Physical Supply by HUC 8'!X60</f>
        <v>343677.6568</v>
      </c>
      <c r="D63" s="120">
        <f>'Physical Supply by HUC 8'!Z60</f>
        <v>386854.69799999997</v>
      </c>
      <c r="E63" s="120">
        <f>'Physical Supply by HUC 8'!AB60</f>
        <v>532468.54500000004</v>
      </c>
      <c r="F63" s="120">
        <f>'Physical Supply by HUC 8'!AD60</f>
        <v>891069.81</v>
      </c>
      <c r="G63" s="124">
        <f>'Physical Supply by HUC 8'!AR60</f>
        <v>3216896.7612419999</v>
      </c>
      <c r="H63" s="109">
        <f>'Water Use Current M&amp;I'!AS61</f>
        <v>8961.4105876930444</v>
      </c>
      <c r="I63" s="120">
        <f>'Water Use Current Agriculture'!R62</f>
        <v>1339.3964714221736</v>
      </c>
      <c r="J63" s="124">
        <f>'Water Use Current Thermo'!BJ64</f>
        <v>0</v>
      </c>
      <c r="K63" s="169">
        <f>'Current Groundwater Pumping'!M60</f>
        <v>10.856514657913536</v>
      </c>
      <c r="L63" s="109">
        <f>'Water Use Future M&amp;I'!L61</f>
        <v>11493.979301476515</v>
      </c>
      <c r="M63" s="124">
        <f>'Water Use Current Agriculture'!R62</f>
        <v>1339.3964714221736</v>
      </c>
      <c r="N63" s="172">
        <f>Recharge!B60</f>
        <v>1552985</v>
      </c>
      <c r="O63" s="169">
        <f>Storage!H61</f>
        <v>149</v>
      </c>
      <c r="P63" s="169">
        <f>Species!B60</f>
        <v>3</v>
      </c>
    </row>
    <row r="64" spans="1:16" x14ac:dyDescent="0.3">
      <c r="A64" s="164">
        <v>17110009</v>
      </c>
      <c r="B64" s="109">
        <f>'Physical Supply by HUC 8'!B61</f>
        <v>12141100</v>
      </c>
      <c r="C64" s="120">
        <f>'Physical Supply by HUC 8'!X61</f>
        <v>1421509.9034</v>
      </c>
      <c r="D64" s="120">
        <f>'Physical Supply by HUC 8'!Z61</f>
        <v>1514094.23</v>
      </c>
      <c r="E64" s="120">
        <f>'Physical Supply by HUC 8'!AB61</f>
        <v>1693757.0859999999</v>
      </c>
      <c r="F64" s="120">
        <f>'Physical Supply by HUC 8'!AD61</f>
        <v>2260274.64</v>
      </c>
      <c r="G64" s="124">
        <f>'Physical Supply by HUC 8'!AR61</f>
        <v>5058417.8529380001</v>
      </c>
      <c r="H64" s="109">
        <f>'Water Use Current M&amp;I'!AS62</f>
        <v>3471.5956673464279</v>
      </c>
      <c r="I64" s="120">
        <f>'Water Use Current Agriculture'!R63</f>
        <v>253.24025636527995</v>
      </c>
      <c r="J64" s="124">
        <f>'Water Use Current Thermo'!BJ65</f>
        <v>0</v>
      </c>
      <c r="K64" s="169">
        <f>'Current Groundwater Pumping'!M61</f>
        <v>6.3970279259692902</v>
      </c>
      <c r="L64" s="109">
        <f>'Water Use Future M&amp;I'!L62</f>
        <v>4452.6713771886079</v>
      </c>
      <c r="M64" s="124">
        <f>'Water Use Current Agriculture'!R63</f>
        <v>253.24025636527995</v>
      </c>
      <c r="N64" s="172">
        <f>Recharge!B61</f>
        <v>2394151</v>
      </c>
      <c r="O64" s="169">
        <f>Storage!H62</f>
        <v>18872</v>
      </c>
      <c r="P64" s="169">
        <f>Species!B61</f>
        <v>5</v>
      </c>
    </row>
    <row r="65" spans="1:16" x14ac:dyDescent="0.3">
      <c r="A65" s="164">
        <v>17110010</v>
      </c>
      <c r="B65" s="109">
        <f>'Physical Supply by HUC 8'!B62</f>
        <v>12149000</v>
      </c>
      <c r="C65" s="120">
        <f>'Physical Supply by HUC 8'!X62</f>
        <v>345561.21899999998</v>
      </c>
      <c r="D65" s="120">
        <f>'Physical Supply by HUC 8'!Z62</f>
        <v>469441.65600000002</v>
      </c>
      <c r="E65" s="120">
        <f>'Physical Supply by HUC 8'!AB62</f>
        <v>597668.77500000002</v>
      </c>
      <c r="F65" s="120">
        <f>'Physical Supply by HUC 8'!AD62</f>
        <v>941781.1</v>
      </c>
      <c r="G65" s="124">
        <f>'Physical Supply by HUC 8'!AR62</f>
        <v>2695201.4675790002</v>
      </c>
      <c r="H65" s="109">
        <f>'Water Use Current M&amp;I'!AS63</f>
        <v>16193.69007034328</v>
      </c>
      <c r="I65" s="120">
        <f>'Water Use Current Agriculture'!R64</f>
        <v>1243.7314871517865</v>
      </c>
      <c r="J65" s="124">
        <f>'Water Use Current Thermo'!BJ66</f>
        <v>0</v>
      </c>
      <c r="K65" s="169">
        <f>'Current Groundwater Pumping'!M62</f>
        <v>13.253718368485796</v>
      </c>
      <c r="L65" s="109">
        <f>'Water Use Future M&amp;I'!L63</f>
        <v>20770.136675176647</v>
      </c>
      <c r="M65" s="124">
        <f>'Water Use Current Agriculture'!R64</f>
        <v>1243.7314871517865</v>
      </c>
      <c r="N65" s="172">
        <f>Recharge!B62</f>
        <v>1574547</v>
      </c>
      <c r="O65" s="169">
        <f>Storage!H63</f>
        <v>60424</v>
      </c>
      <c r="P65" s="169">
        <f>Species!B62</f>
        <v>4</v>
      </c>
    </row>
    <row r="66" spans="1:16" x14ac:dyDescent="0.3">
      <c r="A66" s="164">
        <v>17110011</v>
      </c>
      <c r="B66" s="109">
        <f>'Physical Supply by HUC 8'!B63</f>
        <v>12155500</v>
      </c>
      <c r="C66" s="120">
        <f>'Physical Supply by HUC 8'!X63</f>
        <v>7327056.9579999996</v>
      </c>
      <c r="D66" s="120">
        <f>'Physical Supply by HUC 8'!Z63</f>
        <v>7668271.4950000001</v>
      </c>
      <c r="E66" s="120">
        <f>'Physical Supply by HUC 8'!AB63</f>
        <v>8041361.7000000002</v>
      </c>
      <c r="F66" s="120">
        <f>'Physical Supply by HUC 8'!AD63</f>
        <v>8577452.4800000004</v>
      </c>
      <c r="G66" s="124">
        <f>'Physical Supply by HUC 8'!AR63</f>
        <v>11592545.111581001</v>
      </c>
      <c r="H66" s="109">
        <f>'Water Use Current M&amp;I'!AS64</f>
        <v>29399.124639923499</v>
      </c>
      <c r="I66" s="120">
        <f>'Water Use Current Agriculture'!R65</f>
        <v>1024.8527194359428</v>
      </c>
      <c r="J66" s="124">
        <f>'Water Use Current Thermo'!BJ67</f>
        <v>0</v>
      </c>
      <c r="K66" s="169">
        <f>'Current Groundwater Pumping'!M63</f>
        <v>11.147865771855255</v>
      </c>
      <c r="L66" s="109">
        <f>'Water Use Future M&amp;I'!L64</f>
        <v>37707.602695430476</v>
      </c>
      <c r="M66" s="124">
        <f>'Water Use Current Agriculture'!R65</f>
        <v>1024.8527194359428</v>
      </c>
      <c r="N66" s="172">
        <f>Recharge!B63</f>
        <v>340346</v>
      </c>
      <c r="O66" s="169">
        <f>Storage!H64</f>
        <v>581</v>
      </c>
      <c r="P66" s="169">
        <f>Species!B63</f>
        <v>3</v>
      </c>
    </row>
    <row r="67" spans="1:16" x14ac:dyDescent="0.3">
      <c r="A67" s="164">
        <v>17110012</v>
      </c>
      <c r="B67" s="109">
        <f>'Physical Supply by HUC 8'!B64</f>
        <v>12119000</v>
      </c>
      <c r="C67" s="120">
        <f>'Physical Supply by HUC 8'!X64</f>
        <v>45640.161</v>
      </c>
      <c r="D67" s="120">
        <f>'Physical Supply by HUC 8'!Z64</f>
        <v>86933.64</v>
      </c>
      <c r="E67" s="120">
        <f>'Physical Supply by HUC 8'!AB64</f>
        <v>109391.497</v>
      </c>
      <c r="F67" s="120">
        <f>'Physical Supply by HUC 8'!AD64</f>
        <v>168071.704</v>
      </c>
      <c r="G67" s="124">
        <f>'Physical Supply by HUC 8'!AR64</f>
        <v>480613.35318700003</v>
      </c>
      <c r="H67" s="109">
        <f>'Water Use Current M&amp;I'!AS65</f>
        <v>303279.41464134189</v>
      </c>
      <c r="I67" s="120">
        <f>'Water Use Current Agriculture'!R66</f>
        <v>1926.5248133761418</v>
      </c>
      <c r="J67" s="124">
        <f>'Water Use Current Thermo'!BJ68</f>
        <v>0</v>
      </c>
      <c r="K67" s="169">
        <f>'Current Groundwater Pumping'!M64</f>
        <v>21.864929751497623</v>
      </c>
      <c r="L67" s="109">
        <f>'Water Use Future M&amp;I'!L65</f>
        <v>388989.69242993603</v>
      </c>
      <c r="M67" s="124">
        <f>'Water Use Current Agriculture'!R66</f>
        <v>1926.5248133761418</v>
      </c>
      <c r="N67" s="172">
        <f>Recharge!B64</f>
        <v>742406</v>
      </c>
      <c r="O67" s="169">
        <f>Storage!H65</f>
        <v>534081.5</v>
      </c>
      <c r="P67" s="169">
        <f>Species!B64</f>
        <v>4</v>
      </c>
    </row>
    <row r="68" spans="1:16" x14ac:dyDescent="0.3">
      <c r="A68" s="164">
        <v>17110013</v>
      </c>
      <c r="B68" s="109">
        <f>'Physical Supply by HUC 8'!B65</f>
        <v>12113350</v>
      </c>
      <c r="C68" s="120">
        <f>'Physical Supply by HUC 8'!X65</f>
        <v>181111.75</v>
      </c>
      <c r="D68" s="120">
        <f>'Physical Supply by HUC 8'!Z65</f>
        <v>213711.86499999999</v>
      </c>
      <c r="E68" s="120">
        <f>'Physical Supply by HUC 8'!AB65</f>
        <v>242689.745</v>
      </c>
      <c r="F68" s="120">
        <f>'Physical Supply by HUC 8'!AD65</f>
        <v>324552.25599999999</v>
      </c>
      <c r="G68" s="124">
        <f>'Physical Supply by HUC 8'!AR65</f>
        <v>1098703.56467</v>
      </c>
      <c r="H68" s="109">
        <f>'Water Use Current M&amp;I'!AS66</f>
        <v>36765.387143107306</v>
      </c>
      <c r="I68" s="120">
        <f>'Water Use Current Agriculture'!R67</f>
        <v>1144.1268859471779</v>
      </c>
      <c r="J68" s="124">
        <f>'Water Use Current Thermo'!BJ69</f>
        <v>0</v>
      </c>
      <c r="K68" s="169">
        <f>'Current Groundwater Pumping'!M65</f>
        <v>12.625572238551092</v>
      </c>
      <c r="L68" s="109">
        <f>'Water Use Future M&amp;I'!L66</f>
        <v>47155.717017779345</v>
      </c>
      <c r="M68" s="124">
        <f>'Water Use Current Agriculture'!R67</f>
        <v>1144.1268859471779</v>
      </c>
      <c r="N68" s="172">
        <f>Recharge!B65</f>
        <v>844159</v>
      </c>
      <c r="O68" s="169">
        <f>Storage!H66</f>
        <v>39890</v>
      </c>
      <c r="P68" s="169">
        <f>Species!B65</f>
        <v>4</v>
      </c>
    </row>
    <row r="69" spans="1:16" x14ac:dyDescent="0.3">
      <c r="A69" s="164">
        <v>17110014</v>
      </c>
      <c r="B69" s="109">
        <f>'Physical Supply by HUC 8'!B66</f>
        <v>12101500</v>
      </c>
      <c r="C69" s="120">
        <f>'Physical Supply by HUC 8'!X66</f>
        <v>564344.21299999999</v>
      </c>
      <c r="D69" s="120">
        <f>'Physical Supply by HUC 8'!Z66</f>
        <v>840358.52</v>
      </c>
      <c r="E69" s="120">
        <f>'Physical Supply by HUC 8'!AB66</f>
        <v>1014225.8</v>
      </c>
      <c r="F69" s="120">
        <f>'Physical Supply by HUC 8'!AD66</f>
        <v>1275026.72</v>
      </c>
      <c r="G69" s="124">
        <f>'Physical Supply by HUC 8'!AR66</f>
        <v>2393832.240026</v>
      </c>
      <c r="H69" s="109">
        <f>'Water Use Current M&amp;I'!AS67</f>
        <v>32548.671146262383</v>
      </c>
      <c r="I69" s="120">
        <f>'Water Use Current Agriculture'!R68</f>
        <v>2806.6654978945812</v>
      </c>
      <c r="J69" s="124">
        <f>'Water Use Current Thermo'!BJ70</f>
        <v>0</v>
      </c>
      <c r="K69" s="169">
        <f>'Current Groundwater Pumping'!M66</f>
        <v>15.518584080848973</v>
      </c>
      <c r="L69" s="109">
        <f>'Water Use Future M&amp;I'!L67</f>
        <v>41747.292053003403</v>
      </c>
      <c r="M69" s="124">
        <f>'Water Use Current Agriculture'!R68</f>
        <v>2806.6654978945812</v>
      </c>
      <c r="N69" s="172">
        <f>Recharge!B66</f>
        <v>2000392</v>
      </c>
      <c r="O69" s="169">
        <f>Storage!H67</f>
        <v>732</v>
      </c>
      <c r="P69" s="169">
        <f>Species!B66</f>
        <v>5</v>
      </c>
    </row>
    <row r="70" spans="1:16" x14ac:dyDescent="0.3">
      <c r="A70" s="164">
        <v>17110015</v>
      </c>
      <c r="B70" s="109">
        <f>'Physical Supply by HUC 8'!B67</f>
        <v>12089500</v>
      </c>
      <c r="C70" s="120">
        <f>'Physical Supply by HUC 8'!X67</f>
        <v>54333.525000000001</v>
      </c>
      <c r="D70" s="120">
        <f>'Physical Supply by HUC 8'!Z67</f>
        <v>199222.92499999999</v>
      </c>
      <c r="E70" s="120">
        <f>'Physical Supply by HUC 8'!AB67</f>
        <v>278912.09499999997</v>
      </c>
      <c r="F70" s="120">
        <f>'Physical Supply by HUC 8'!AD67</f>
        <v>368019.076</v>
      </c>
      <c r="G70" s="124">
        <f>'Physical Supply by HUC 8'!AR67</f>
        <v>941019.70620300004</v>
      </c>
      <c r="H70" s="109">
        <f>'Water Use Current M&amp;I'!AS68</f>
        <v>4342.114461250846</v>
      </c>
      <c r="I70" s="120">
        <f>'Water Use Current Agriculture'!R69</f>
        <v>2112.7117819979812</v>
      </c>
      <c r="J70" s="124">
        <f>'Water Use Current Thermo'!BJ71</f>
        <v>0</v>
      </c>
      <c r="K70" s="169">
        <f>'Current Groundwater Pumping'!M67</f>
        <v>22.952252880507373</v>
      </c>
      <c r="L70" s="109">
        <f>'Water Use Future M&amp;I'!L68</f>
        <v>5569.2422925085948</v>
      </c>
      <c r="M70" s="124">
        <f>'Water Use Current Agriculture'!R69</f>
        <v>2112.7117819979812</v>
      </c>
      <c r="N70" s="172">
        <f>Recharge!B67</f>
        <v>1095584</v>
      </c>
      <c r="O70" s="169">
        <f>Storage!H68</f>
        <v>841</v>
      </c>
      <c r="P70" s="169">
        <f>Species!B67</f>
        <v>5</v>
      </c>
    </row>
    <row r="71" spans="1:16" x14ac:dyDescent="0.3">
      <c r="A71" s="164">
        <v>17110016</v>
      </c>
      <c r="B71" s="109">
        <f>'Physical Supply by HUC 8'!B68</f>
        <v>12080010</v>
      </c>
      <c r="C71" s="120">
        <f>'Physical Supply by HUC 8'!X68</f>
        <v>45640.161</v>
      </c>
      <c r="D71" s="120">
        <f>'Physical Supply by HUC 8'!Z68</f>
        <v>57231.313000000002</v>
      </c>
      <c r="E71" s="120">
        <f>'Physical Supply by HUC 8'!AB68</f>
        <v>66649.123999999996</v>
      </c>
      <c r="F71" s="120">
        <f>'Physical Supply by HUC 8'!AD68</f>
        <v>81138.063999999998</v>
      </c>
      <c r="G71" s="124">
        <f>'Physical Supply by HUC 8'!AR68</f>
        <v>289404.260901</v>
      </c>
      <c r="H71" s="109">
        <f>'Water Use Current M&amp;I'!AS69</f>
        <v>9487.0092438598112</v>
      </c>
      <c r="I71" s="120">
        <f>'Water Use Current Agriculture'!R70</f>
        <v>1243.1969493071269</v>
      </c>
      <c r="J71" s="124">
        <f>'Water Use Current Thermo'!BJ72</f>
        <v>0</v>
      </c>
      <c r="K71" s="169">
        <f>'Current Groundwater Pumping'!M68</f>
        <v>5.4950633995529667</v>
      </c>
      <c r="L71" s="109">
        <f>'Water Use Future M&amp;I'!L69</f>
        <v>12168.148032164496</v>
      </c>
      <c r="M71" s="124">
        <f>'Water Use Current Agriculture'!R70</f>
        <v>1243.1969493071269</v>
      </c>
      <c r="N71" s="172">
        <f>Recharge!B68</f>
        <v>252914</v>
      </c>
      <c r="O71" s="169">
        <f>Storage!H69</f>
        <v>8479</v>
      </c>
      <c r="P71" s="169">
        <f>Species!B68</f>
        <v>5</v>
      </c>
    </row>
    <row r="72" spans="1:16" x14ac:dyDescent="0.3">
      <c r="A72" s="164">
        <v>17110017</v>
      </c>
      <c r="B72" s="109">
        <f>'Physical Supply by HUC 8'!B69</f>
        <v>12061500</v>
      </c>
      <c r="C72" s="120">
        <f>'Physical Supply by HUC 8'!X69</f>
        <v>110115.944</v>
      </c>
      <c r="D72" s="120">
        <f>'Physical Supply by HUC 8'!Z69</f>
        <v>128951.56600000001</v>
      </c>
      <c r="E72" s="120">
        <f>'Physical Supply by HUC 8'!AB69</f>
        <v>146338.29399999999</v>
      </c>
      <c r="F72" s="120">
        <f>'Physical Supply by HUC 8'!AD69</f>
        <v>194876.24299999999</v>
      </c>
      <c r="G72" s="124">
        <f>'Physical Supply by HUC 8'!AR69</f>
        <v>875755.72486700013</v>
      </c>
      <c r="H72" s="109">
        <f>'Water Use Current M&amp;I'!AS70</f>
        <v>162.57828435493664</v>
      </c>
      <c r="I72" s="120">
        <f>'Water Use Current Agriculture'!R71</f>
        <v>198.653803034291</v>
      </c>
      <c r="J72" s="124">
        <f>'Water Use Current Thermo'!BJ73</f>
        <v>0</v>
      </c>
      <c r="K72" s="169">
        <f>'Current Groundwater Pumping'!M69</f>
        <v>1.5613359332293624</v>
      </c>
      <c r="L72" s="109">
        <f>'Water Use Future M&amp;I'!L70</f>
        <v>208.54255107939809</v>
      </c>
      <c r="M72" s="124">
        <f>'Water Use Current Agriculture'!R71</f>
        <v>198.653803034291</v>
      </c>
      <c r="N72" s="172">
        <f>Recharge!B69</f>
        <v>725109</v>
      </c>
      <c r="O72" s="169">
        <f>Storage!H70</f>
        <v>453350</v>
      </c>
      <c r="P72" s="169">
        <f>Species!B69</f>
        <v>4</v>
      </c>
    </row>
    <row r="73" spans="1:16" x14ac:dyDescent="0.3">
      <c r="A73" s="164">
        <v>17110018</v>
      </c>
      <c r="B73" s="109">
        <f>'Physical Supply by HUC 8'!B70</f>
        <v>12053500</v>
      </c>
      <c r="C73" s="120">
        <f>'Physical Supply by HUC 8'!X70</f>
        <v>37671.243999999999</v>
      </c>
      <c r="D73" s="120">
        <f>'Physical Supply by HUC 8'!Z70</f>
        <v>55782.419000000002</v>
      </c>
      <c r="E73" s="120">
        <f>'Physical Supply by HUC 8'!AB70</f>
        <v>79254.501799999998</v>
      </c>
      <c r="F73" s="120">
        <f>'Physical Supply by HUC 8'!AD70</f>
        <v>104320.368</v>
      </c>
      <c r="G73" s="124">
        <f>'Physical Supply by HUC 8'!AR70</f>
        <v>311509.31221199996</v>
      </c>
      <c r="H73" s="109">
        <f>'Water Use Current M&amp;I'!AS71</f>
        <v>12389.888311159279</v>
      </c>
      <c r="I73" s="120">
        <f>'Water Use Current Agriculture'!R72</f>
        <v>207.34892065623086</v>
      </c>
      <c r="J73" s="124">
        <f>'Water Use Current Thermo'!BJ74</f>
        <v>0</v>
      </c>
      <c r="K73" s="169">
        <f>'Current Groundwater Pumping'!M70</f>
        <v>12.463279149700218</v>
      </c>
      <c r="L73" s="109">
        <f>'Water Use Future M&amp;I'!L71</f>
        <v>15891.295251998326</v>
      </c>
      <c r="M73" s="124">
        <f>'Water Use Current Agriculture'!R72</f>
        <v>207.34892065623086</v>
      </c>
      <c r="N73" s="172">
        <f>Recharge!B70</f>
        <v>1241007</v>
      </c>
      <c r="O73" s="169">
        <f>Storage!H71</f>
        <v>10182.6</v>
      </c>
      <c r="P73" s="169">
        <f>Species!B70</f>
        <v>3</v>
      </c>
    </row>
    <row r="74" spans="1:16" x14ac:dyDescent="0.3">
      <c r="A74" s="164">
        <v>17110019</v>
      </c>
      <c r="B74" s="109">
        <f>'Physical Supply by HUC 8'!B71</f>
        <v>12091000</v>
      </c>
      <c r="C74" s="120">
        <f>'Physical Supply by HUC 8'!X71</f>
        <v>579.55759999999998</v>
      </c>
      <c r="D74" s="120">
        <f>'Physical Supply by HUC 8'!Z71</f>
        <v>2651.4760200000001</v>
      </c>
      <c r="E74" s="120">
        <f>'Physical Supply by HUC 8'!AB71</f>
        <v>5158.0626400000001</v>
      </c>
      <c r="F74" s="120">
        <f>'Physical Supply by HUC 8'!AD71</f>
        <v>7244.47</v>
      </c>
      <c r="G74" s="124">
        <f>'Physical Supply by HUC 8'!AR71</f>
        <v>28667.092236999997</v>
      </c>
      <c r="H74" s="109">
        <f>'Water Use Current M&amp;I'!AS72</f>
        <v>144939.90377415463</v>
      </c>
      <c r="I74" s="120">
        <f>'Water Use Current Agriculture'!R73</f>
        <v>5734.6357252456819</v>
      </c>
      <c r="J74" s="124">
        <f>'Water Use Current Thermo'!BJ75</f>
        <v>665.53375679999999</v>
      </c>
      <c r="K74" s="169">
        <f>'Current Groundwater Pumping'!M71</f>
        <v>48.484409971421151</v>
      </c>
      <c r="L74" s="109">
        <f>'Water Use Future M&amp;I'!L72</f>
        <v>185901.55561869266</v>
      </c>
      <c r="M74" s="124">
        <f>'Water Use Current Agriculture'!R73</f>
        <v>5734.6357252456819</v>
      </c>
      <c r="N74" s="172">
        <f>Recharge!B71</f>
        <v>854997</v>
      </c>
      <c r="O74" s="169">
        <f>Storage!H72</f>
        <v>11862.19999981</v>
      </c>
      <c r="P74" s="169">
        <f>Species!B71</f>
        <v>5</v>
      </c>
    </row>
    <row r="75" spans="1:16" x14ac:dyDescent="0.3">
      <c r="A75" s="164">
        <v>17110020</v>
      </c>
      <c r="B75" s="109">
        <f>'Physical Supply by HUC 8'!B72</f>
        <v>12049000</v>
      </c>
      <c r="C75" s="120">
        <f>'Physical Supply by HUC 8'!X72</f>
        <v>60527.546849999999</v>
      </c>
      <c r="D75" s="120">
        <f>'Physical Supply by HUC 8'!Z72</f>
        <v>77515.828999999998</v>
      </c>
      <c r="E75" s="120">
        <f>'Physical Supply by HUC 8'!AB72</f>
        <v>92729.216</v>
      </c>
      <c r="F75" s="120">
        <f>'Physical Supply by HUC 8'!AD72</f>
        <v>119533.755</v>
      </c>
      <c r="G75" s="124">
        <f>'Physical Supply by HUC 8'!AR72</f>
        <v>306283.15155399998</v>
      </c>
      <c r="H75" s="109">
        <f>'Water Use Current M&amp;I'!AS73</f>
        <v>17248.14568271934</v>
      </c>
      <c r="I75" s="120">
        <f>'Water Use Current Agriculture'!R74</f>
        <v>3816.6617982881498</v>
      </c>
      <c r="J75" s="124">
        <f>'Water Use Current Thermo'!BJ76</f>
        <v>0</v>
      </c>
      <c r="K75" s="169">
        <f>'Current Groundwater Pumping'!M72</f>
        <v>5.202347675833038</v>
      </c>
      <c r="L75" s="109">
        <f>'Water Use Future M&amp;I'!L73</f>
        <v>22122.689243531131</v>
      </c>
      <c r="M75" s="124">
        <f>'Water Use Current Agriculture'!R74</f>
        <v>3816.6617982881498</v>
      </c>
      <c r="N75" s="172">
        <f>Recharge!B72</f>
        <v>1524871</v>
      </c>
      <c r="O75" s="169">
        <f>Storage!H73</f>
        <v>93</v>
      </c>
      <c r="P75" s="169">
        <f>Species!B72</f>
        <v>3</v>
      </c>
    </row>
    <row r="76" spans="1:16" ht="15" thickBot="1" x14ac:dyDescent="0.35">
      <c r="A76" s="165">
        <v>17110021</v>
      </c>
      <c r="B76" s="111">
        <f>'Physical Supply by HUC 8'!B73</f>
        <v>12043300</v>
      </c>
      <c r="C76" s="125">
        <f>'Physical Supply by HUC 8'!X73</f>
        <v>10142.258</v>
      </c>
      <c r="D76" s="125">
        <f>'Physical Supply by HUC 8'!Z73</f>
        <v>13040.046</v>
      </c>
      <c r="E76" s="125">
        <f>'Physical Supply by HUC 8'!AB73</f>
        <v>15937.834000000001</v>
      </c>
      <c r="F76" s="125">
        <f>'Physical Supply by HUC 8'!AD73</f>
        <v>23906.751</v>
      </c>
      <c r="G76" s="126">
        <f>'Physical Supply by HUC 8'!AR73</f>
        <v>245474.519268</v>
      </c>
      <c r="H76" s="111">
        <f>'Water Use Current M&amp;I'!AS74</f>
        <v>715.27422347605307</v>
      </c>
      <c r="I76" s="125">
        <f>'Water Use Current Agriculture'!R75</f>
        <v>0</v>
      </c>
      <c r="J76" s="126">
        <f>'Water Use Current Thermo'!BJ77</f>
        <v>0</v>
      </c>
      <c r="K76" s="170">
        <f>'Current Groundwater Pumping'!M73</f>
        <v>0.36547811760546667</v>
      </c>
      <c r="L76" s="111">
        <f>'Water Use Future M&amp;I'!L74</f>
        <v>917.4188650256425</v>
      </c>
      <c r="M76" s="126">
        <f>'Water Use Current Agriculture'!R75</f>
        <v>0</v>
      </c>
      <c r="N76" s="173">
        <f>Recharge!B73</f>
        <v>884974</v>
      </c>
      <c r="O76" s="170">
        <f>Storage!H74</f>
        <v>0</v>
      </c>
      <c r="P76" s="170">
        <f>Species!B73</f>
        <v>3</v>
      </c>
    </row>
    <row r="77" spans="1:16" ht="15" thickTop="1" x14ac:dyDescent="0.3"/>
  </sheetData>
  <mergeCells count="7">
    <mergeCell ref="P1:P3"/>
    <mergeCell ref="O1:O3"/>
    <mergeCell ref="A1:G3"/>
    <mergeCell ref="H1:J3"/>
    <mergeCell ref="K1:K3"/>
    <mergeCell ref="L1:M3"/>
    <mergeCell ref="N1:N3"/>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B1"/>
  <sheetViews>
    <sheetView workbookViewId="0">
      <selection sqref="A1:B1"/>
    </sheetView>
  </sheetViews>
  <sheetFormatPr defaultRowHeight="14.4" x14ac:dyDescent="0.3"/>
  <sheetData>
    <row r="1" spans="1:2" ht="21.6" thickBot="1" x14ac:dyDescent="0.45">
      <c r="A1" s="252" t="s">
        <v>400</v>
      </c>
      <c r="B1" s="253"/>
    </row>
  </sheetData>
  <mergeCells count="1">
    <mergeCell ref="A1:B1"/>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B73"/>
  <sheetViews>
    <sheetView workbookViewId="0">
      <pane ySplit="1" topLeftCell="A2" activePane="bottomLeft" state="frozen"/>
      <selection pane="bottomLeft" activeCell="B21" sqref="B21"/>
    </sheetView>
  </sheetViews>
  <sheetFormatPr defaultRowHeight="14.4" x14ac:dyDescent="0.3"/>
  <cols>
    <col min="1" max="1" width="12.88671875" bestFit="1" customWidth="1"/>
    <col min="2" max="2" width="42.6640625" bestFit="1" customWidth="1"/>
  </cols>
  <sheetData>
    <row r="1" spans="1:2" ht="16.2" thickBot="1" x14ac:dyDescent="0.35">
      <c r="A1" s="92" t="s">
        <v>306</v>
      </c>
      <c r="B1" s="92" t="s">
        <v>307</v>
      </c>
    </row>
    <row r="2" spans="1:2" x14ac:dyDescent="0.3">
      <c r="A2" t="s">
        <v>308</v>
      </c>
      <c r="B2">
        <v>2</v>
      </c>
    </row>
    <row r="3" spans="1:2" x14ac:dyDescent="0.3">
      <c r="A3" t="s">
        <v>309</v>
      </c>
      <c r="B3">
        <v>1</v>
      </c>
    </row>
    <row r="4" spans="1:2" x14ac:dyDescent="0.3">
      <c r="A4" t="s">
        <v>310</v>
      </c>
      <c r="B4">
        <v>1</v>
      </c>
    </row>
    <row r="5" spans="1:2" x14ac:dyDescent="0.3">
      <c r="A5" t="s">
        <v>311</v>
      </c>
      <c r="B5">
        <v>2</v>
      </c>
    </row>
    <row r="6" spans="1:2" x14ac:dyDescent="0.3">
      <c r="A6" t="s">
        <v>312</v>
      </c>
      <c r="B6">
        <v>2</v>
      </c>
    </row>
    <row r="7" spans="1:2" x14ac:dyDescent="0.3">
      <c r="A7" t="s">
        <v>313</v>
      </c>
      <c r="B7">
        <v>13</v>
      </c>
    </row>
    <row r="8" spans="1:2" x14ac:dyDescent="0.3">
      <c r="A8" t="s">
        <v>314</v>
      </c>
      <c r="B8">
        <v>2</v>
      </c>
    </row>
    <row r="9" spans="1:2" x14ac:dyDescent="0.3">
      <c r="A9" t="s">
        <v>315</v>
      </c>
      <c r="B9">
        <v>2</v>
      </c>
    </row>
    <row r="10" spans="1:2" x14ac:dyDescent="0.3">
      <c r="A10" t="s">
        <v>316</v>
      </c>
      <c r="B10">
        <v>4</v>
      </c>
    </row>
    <row r="11" spans="1:2" x14ac:dyDescent="0.3">
      <c r="A11" t="s">
        <v>317</v>
      </c>
      <c r="B11">
        <v>4</v>
      </c>
    </row>
    <row r="12" spans="1:2" x14ac:dyDescent="0.3">
      <c r="A12" t="s">
        <v>318</v>
      </c>
      <c r="B12">
        <v>1</v>
      </c>
    </row>
    <row r="13" spans="1:2" x14ac:dyDescent="0.3">
      <c r="A13" t="s">
        <v>319</v>
      </c>
      <c r="B13">
        <v>4</v>
      </c>
    </row>
    <row r="14" spans="1:2" x14ac:dyDescent="0.3">
      <c r="A14" t="s">
        <v>320</v>
      </c>
      <c r="B14">
        <v>5</v>
      </c>
    </row>
    <row r="15" spans="1:2" x14ac:dyDescent="0.3">
      <c r="A15" t="s">
        <v>321</v>
      </c>
      <c r="B15">
        <v>4</v>
      </c>
    </row>
    <row r="16" spans="1:2" x14ac:dyDescent="0.3">
      <c r="A16" t="s">
        <v>322</v>
      </c>
      <c r="B16">
        <v>4</v>
      </c>
    </row>
    <row r="17" spans="1:2" x14ac:dyDescent="0.3">
      <c r="A17" t="s">
        <v>323</v>
      </c>
      <c r="B17">
        <v>5</v>
      </c>
    </row>
    <row r="18" spans="1:2" x14ac:dyDescent="0.3">
      <c r="A18" t="s">
        <v>324</v>
      </c>
      <c r="B18">
        <v>5</v>
      </c>
    </row>
    <row r="19" spans="1:2" x14ac:dyDescent="0.3">
      <c r="A19" t="s">
        <v>325</v>
      </c>
      <c r="B19">
        <v>5</v>
      </c>
    </row>
    <row r="20" spans="1:2" x14ac:dyDescent="0.3">
      <c r="A20" t="s">
        <v>326</v>
      </c>
      <c r="B20">
        <v>5</v>
      </c>
    </row>
    <row r="21" spans="1:2" x14ac:dyDescent="0.3">
      <c r="A21" t="s">
        <v>327</v>
      </c>
      <c r="B21">
        <v>4</v>
      </c>
    </row>
    <row r="22" spans="1:2" x14ac:dyDescent="0.3">
      <c r="A22" t="s">
        <v>328</v>
      </c>
      <c r="B22">
        <v>5</v>
      </c>
    </row>
    <row r="23" spans="1:2" x14ac:dyDescent="0.3">
      <c r="A23" t="s">
        <v>329</v>
      </c>
      <c r="B23">
        <v>4</v>
      </c>
    </row>
    <row r="24" spans="1:2" x14ac:dyDescent="0.3">
      <c r="A24" t="s">
        <v>330</v>
      </c>
      <c r="B24">
        <v>4</v>
      </c>
    </row>
    <row r="25" spans="1:2" x14ac:dyDescent="0.3">
      <c r="A25" t="s">
        <v>331</v>
      </c>
      <c r="B25">
        <v>11</v>
      </c>
    </row>
    <row r="26" spans="1:2" x14ac:dyDescent="0.3">
      <c r="A26" t="s">
        <v>332</v>
      </c>
      <c r="B26">
        <v>5</v>
      </c>
    </row>
    <row r="27" spans="1:2" x14ac:dyDescent="0.3">
      <c r="A27" t="s">
        <v>333</v>
      </c>
      <c r="B27">
        <v>6</v>
      </c>
    </row>
    <row r="28" spans="1:2" x14ac:dyDescent="0.3">
      <c r="A28" t="s">
        <v>334</v>
      </c>
      <c r="B28">
        <v>15</v>
      </c>
    </row>
    <row r="29" spans="1:2" x14ac:dyDescent="0.3">
      <c r="A29" t="s">
        <v>335</v>
      </c>
      <c r="B29">
        <v>14</v>
      </c>
    </row>
    <row r="30" spans="1:2" x14ac:dyDescent="0.3">
      <c r="A30" t="s">
        <v>336</v>
      </c>
      <c r="B30">
        <v>14</v>
      </c>
    </row>
    <row r="31" spans="1:2" x14ac:dyDescent="0.3">
      <c r="A31" t="s">
        <v>337</v>
      </c>
      <c r="B31">
        <v>14</v>
      </c>
    </row>
    <row r="32" spans="1:2" x14ac:dyDescent="0.3">
      <c r="A32" t="s">
        <v>338</v>
      </c>
      <c r="B32">
        <v>13</v>
      </c>
    </row>
    <row r="33" spans="1:2" x14ac:dyDescent="0.3">
      <c r="A33" t="s">
        <v>339</v>
      </c>
      <c r="B33">
        <v>13</v>
      </c>
    </row>
    <row r="34" spans="1:2" x14ac:dyDescent="0.3">
      <c r="A34" t="s">
        <v>340</v>
      </c>
      <c r="B34">
        <v>12</v>
      </c>
    </row>
    <row r="35" spans="1:2" x14ac:dyDescent="0.3">
      <c r="A35" t="s">
        <v>341</v>
      </c>
      <c r="B35">
        <v>12</v>
      </c>
    </row>
    <row r="36" spans="1:2" x14ac:dyDescent="0.3">
      <c r="A36" t="s">
        <v>342</v>
      </c>
      <c r="B36">
        <v>15</v>
      </c>
    </row>
    <row r="37" spans="1:2" x14ac:dyDescent="0.3">
      <c r="A37" t="s">
        <v>343</v>
      </c>
      <c r="B37">
        <v>12</v>
      </c>
    </row>
    <row r="38" spans="1:2" x14ac:dyDescent="0.3">
      <c r="A38" t="s">
        <v>344</v>
      </c>
      <c r="B38">
        <v>18</v>
      </c>
    </row>
    <row r="39" spans="1:2" x14ac:dyDescent="0.3">
      <c r="A39" t="s">
        <v>345</v>
      </c>
      <c r="B39">
        <v>16</v>
      </c>
    </row>
    <row r="40" spans="1:2" x14ac:dyDescent="0.3">
      <c r="A40" t="s">
        <v>346</v>
      </c>
      <c r="B40">
        <v>18</v>
      </c>
    </row>
    <row r="41" spans="1:2" x14ac:dyDescent="0.3">
      <c r="A41" t="s">
        <v>347</v>
      </c>
      <c r="B41">
        <v>21</v>
      </c>
    </row>
    <row r="42" spans="1:2" x14ac:dyDescent="0.3">
      <c r="A42" t="s">
        <v>348</v>
      </c>
      <c r="B42">
        <v>20</v>
      </c>
    </row>
    <row r="43" spans="1:2" x14ac:dyDescent="0.3">
      <c r="A43" t="s">
        <v>349</v>
      </c>
      <c r="B43">
        <v>20</v>
      </c>
    </row>
    <row r="44" spans="1:2" x14ac:dyDescent="0.3">
      <c r="A44" t="s">
        <v>350</v>
      </c>
      <c r="B44">
        <v>20</v>
      </c>
    </row>
    <row r="45" spans="1:2" x14ac:dyDescent="0.3">
      <c r="A45" t="s">
        <v>351</v>
      </c>
      <c r="B45">
        <v>21</v>
      </c>
    </row>
    <row r="46" spans="1:2" x14ac:dyDescent="0.3">
      <c r="A46" t="s">
        <v>352</v>
      </c>
      <c r="B46">
        <v>21</v>
      </c>
    </row>
    <row r="47" spans="1:2" x14ac:dyDescent="0.3">
      <c r="A47" t="s">
        <v>353</v>
      </c>
      <c r="B47">
        <v>3</v>
      </c>
    </row>
    <row r="48" spans="1:2" x14ac:dyDescent="0.3">
      <c r="A48" t="s">
        <v>354</v>
      </c>
      <c r="B48">
        <v>4</v>
      </c>
    </row>
    <row r="49" spans="1:2" x14ac:dyDescent="0.3">
      <c r="A49" t="s">
        <v>355</v>
      </c>
      <c r="B49">
        <v>22</v>
      </c>
    </row>
    <row r="50" spans="1:2" x14ac:dyDescent="0.3">
      <c r="A50" t="s">
        <v>356</v>
      </c>
      <c r="B50">
        <v>5</v>
      </c>
    </row>
    <row r="51" spans="1:2" x14ac:dyDescent="0.3">
      <c r="A51" t="s">
        <v>357</v>
      </c>
      <c r="B51">
        <v>5</v>
      </c>
    </row>
    <row r="52" spans="1:2" x14ac:dyDescent="0.3">
      <c r="A52" t="s">
        <v>358</v>
      </c>
      <c r="B52">
        <v>21</v>
      </c>
    </row>
    <row r="53" spans="1:2" x14ac:dyDescent="0.3">
      <c r="A53" t="s">
        <v>359</v>
      </c>
      <c r="B53">
        <v>3</v>
      </c>
    </row>
    <row r="54" spans="1:2" x14ac:dyDescent="0.3">
      <c r="A54" t="s">
        <v>360</v>
      </c>
      <c r="B54">
        <v>3</v>
      </c>
    </row>
    <row r="55" spans="1:2" x14ac:dyDescent="0.3">
      <c r="A55" t="s">
        <v>361</v>
      </c>
      <c r="B55">
        <v>1</v>
      </c>
    </row>
    <row r="56" spans="1:2" x14ac:dyDescent="0.3">
      <c r="A56" t="s">
        <v>362</v>
      </c>
      <c r="B56">
        <v>3</v>
      </c>
    </row>
    <row r="57" spans="1:2" x14ac:dyDescent="0.3">
      <c r="A57" t="s">
        <v>363</v>
      </c>
      <c r="B57">
        <v>5</v>
      </c>
    </row>
    <row r="58" spans="1:2" x14ac:dyDescent="0.3">
      <c r="A58" t="s">
        <v>364</v>
      </c>
      <c r="B58">
        <v>5</v>
      </c>
    </row>
    <row r="59" spans="1:2" x14ac:dyDescent="0.3">
      <c r="A59" t="s">
        <v>365</v>
      </c>
      <c r="B59">
        <v>3</v>
      </c>
    </row>
    <row r="60" spans="1:2" x14ac:dyDescent="0.3">
      <c r="A60" t="s">
        <v>366</v>
      </c>
      <c r="B60">
        <v>3</v>
      </c>
    </row>
    <row r="61" spans="1:2" x14ac:dyDescent="0.3">
      <c r="A61" t="s">
        <v>367</v>
      </c>
      <c r="B61">
        <v>5</v>
      </c>
    </row>
    <row r="62" spans="1:2" x14ac:dyDescent="0.3">
      <c r="A62" t="s">
        <v>368</v>
      </c>
      <c r="B62">
        <v>4</v>
      </c>
    </row>
    <row r="63" spans="1:2" x14ac:dyDescent="0.3">
      <c r="A63" t="s">
        <v>369</v>
      </c>
      <c r="B63">
        <v>3</v>
      </c>
    </row>
    <row r="64" spans="1:2" x14ac:dyDescent="0.3">
      <c r="A64" t="s">
        <v>370</v>
      </c>
      <c r="B64">
        <v>4</v>
      </c>
    </row>
    <row r="65" spans="1:2" x14ac:dyDescent="0.3">
      <c r="A65" t="s">
        <v>371</v>
      </c>
      <c r="B65">
        <v>4</v>
      </c>
    </row>
    <row r="66" spans="1:2" x14ac:dyDescent="0.3">
      <c r="A66" t="s">
        <v>372</v>
      </c>
      <c r="B66">
        <v>5</v>
      </c>
    </row>
    <row r="67" spans="1:2" x14ac:dyDescent="0.3">
      <c r="A67" t="s">
        <v>373</v>
      </c>
      <c r="B67">
        <v>5</v>
      </c>
    </row>
    <row r="68" spans="1:2" x14ac:dyDescent="0.3">
      <c r="A68" t="s">
        <v>374</v>
      </c>
      <c r="B68">
        <v>5</v>
      </c>
    </row>
    <row r="69" spans="1:2" x14ac:dyDescent="0.3">
      <c r="A69" t="s">
        <v>375</v>
      </c>
      <c r="B69">
        <v>4</v>
      </c>
    </row>
    <row r="70" spans="1:2" x14ac:dyDescent="0.3">
      <c r="A70" t="s">
        <v>376</v>
      </c>
      <c r="B70">
        <v>3</v>
      </c>
    </row>
    <row r="71" spans="1:2" x14ac:dyDescent="0.3">
      <c r="A71" t="s">
        <v>377</v>
      </c>
      <c r="B71">
        <v>5</v>
      </c>
    </row>
    <row r="72" spans="1:2" x14ac:dyDescent="0.3">
      <c r="A72" t="s">
        <v>378</v>
      </c>
      <c r="B72">
        <v>3</v>
      </c>
    </row>
    <row r="73" spans="1:2" x14ac:dyDescent="0.3">
      <c r="A73" t="s">
        <v>379</v>
      </c>
      <c r="B73">
        <v>3</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73"/>
  <sheetViews>
    <sheetView tabSelected="1" workbookViewId="0">
      <pane xSplit="1" ySplit="1" topLeftCell="B2" activePane="bottomRight" state="frozen"/>
      <selection pane="topRight" activeCell="B1" sqref="B1"/>
      <selection pane="bottomLeft" activeCell="A2" sqref="A2"/>
      <selection pane="bottomRight" activeCell="B2" sqref="B2:B73"/>
    </sheetView>
  </sheetViews>
  <sheetFormatPr defaultColWidth="15.77734375" defaultRowHeight="14.4" x14ac:dyDescent="0.3"/>
  <cols>
    <col min="1" max="16384" width="15.77734375" style="46"/>
  </cols>
  <sheetData>
    <row r="1" spans="1:25" s="174" customFormat="1" ht="46.8" x14ac:dyDescent="0.3">
      <c r="A1" s="174" t="s">
        <v>609</v>
      </c>
      <c r="B1" s="174" t="s">
        <v>306</v>
      </c>
      <c r="C1" s="174" t="s">
        <v>148</v>
      </c>
      <c r="D1" s="174" t="s">
        <v>519</v>
      </c>
      <c r="E1" s="174" t="s">
        <v>520</v>
      </c>
      <c r="F1" s="174" t="s">
        <v>521</v>
      </c>
      <c r="G1" s="174" t="s">
        <v>522</v>
      </c>
      <c r="H1" s="174" t="s">
        <v>523</v>
      </c>
      <c r="I1" s="174" t="s">
        <v>524</v>
      </c>
      <c r="J1" s="174" t="s">
        <v>525</v>
      </c>
      <c r="K1" s="174" t="s">
        <v>526</v>
      </c>
      <c r="L1" s="174" t="s">
        <v>527</v>
      </c>
      <c r="M1" s="174" t="s">
        <v>528</v>
      </c>
      <c r="N1" s="174" t="s">
        <v>529</v>
      </c>
      <c r="O1" s="174" t="s">
        <v>530</v>
      </c>
      <c r="P1" s="174" t="s">
        <v>531</v>
      </c>
      <c r="Q1" s="174" t="s">
        <v>532</v>
      </c>
      <c r="R1" s="174" t="s">
        <v>533</v>
      </c>
      <c r="S1" s="174" t="s">
        <v>534</v>
      </c>
      <c r="T1" s="174" t="s">
        <v>535</v>
      </c>
      <c r="U1" s="174" t="s">
        <v>536</v>
      </c>
      <c r="V1" s="174" t="s">
        <v>536</v>
      </c>
      <c r="W1" s="174" t="s">
        <v>537</v>
      </c>
      <c r="X1" s="174" t="s">
        <v>538</v>
      </c>
      <c r="Y1" s="174" t="s">
        <v>539</v>
      </c>
    </row>
    <row r="2" spans="1:25" x14ac:dyDescent="0.3">
      <c r="A2" s="46" t="s">
        <v>308</v>
      </c>
      <c r="B2" s="46" t="s">
        <v>610</v>
      </c>
      <c r="C2" s="46" t="s">
        <v>56</v>
      </c>
      <c r="D2" s="46">
        <v>0</v>
      </c>
      <c r="E2" s="46">
        <v>0</v>
      </c>
      <c r="G2" s="46" t="s">
        <v>473</v>
      </c>
      <c r="H2" s="46" t="s">
        <v>540</v>
      </c>
      <c r="I2" s="46">
        <v>131.42302570000001</v>
      </c>
      <c r="J2" s="46">
        <v>150.54745650000001</v>
      </c>
      <c r="K2" s="46">
        <v>16388.066599999998</v>
      </c>
      <c r="L2" s="46">
        <v>171.75146960000001</v>
      </c>
      <c r="M2" s="46">
        <v>156.2249592</v>
      </c>
      <c r="N2" s="46">
        <v>9775.7195929999998</v>
      </c>
      <c r="O2" s="46">
        <v>124.32</v>
      </c>
      <c r="P2" s="175">
        <v>126.34</v>
      </c>
      <c r="Q2" s="175">
        <v>108.97</v>
      </c>
      <c r="R2" s="175">
        <v>165.39</v>
      </c>
      <c r="S2" s="175">
        <v>765.3</v>
      </c>
      <c r="T2" s="46">
        <v>26787.83409</v>
      </c>
      <c r="U2" s="46">
        <v>19.124430879999998</v>
      </c>
      <c r="V2" s="46">
        <v>19.124430879999998</v>
      </c>
      <c r="W2" s="46">
        <v>26768.70966</v>
      </c>
      <c r="X2" s="46">
        <v>19.124430879999998</v>
      </c>
      <c r="Y2" s="46">
        <v>16712.445110000001</v>
      </c>
    </row>
    <row r="3" spans="1:25" x14ac:dyDescent="0.3">
      <c r="A3" s="46" t="s">
        <v>309</v>
      </c>
      <c r="B3" s="46" t="s">
        <v>611</v>
      </c>
      <c r="C3" s="46" t="s">
        <v>56</v>
      </c>
      <c r="D3" s="46">
        <v>1</v>
      </c>
      <c r="E3" s="46">
        <v>0</v>
      </c>
      <c r="G3" s="46" t="s">
        <v>473</v>
      </c>
      <c r="H3" s="46" t="s">
        <v>541</v>
      </c>
      <c r="I3" s="46">
        <v>0</v>
      </c>
      <c r="J3" s="46">
        <v>0</v>
      </c>
      <c r="K3" s="46">
        <v>427373.57189999998</v>
      </c>
      <c r="L3" s="46">
        <v>0</v>
      </c>
      <c r="M3" s="46">
        <v>153.08216379999999</v>
      </c>
      <c r="N3" s="46">
        <v>14660.66216</v>
      </c>
      <c r="O3" s="46">
        <v>548.79999999999995</v>
      </c>
      <c r="P3" s="175">
        <v>0</v>
      </c>
      <c r="Q3" s="175">
        <v>108.97</v>
      </c>
      <c r="R3" s="175">
        <v>165.39</v>
      </c>
      <c r="S3" s="175">
        <v>383.57</v>
      </c>
      <c r="T3" s="46">
        <v>442736.11619999999</v>
      </c>
      <c r="U3" s="46">
        <v>0</v>
      </c>
      <c r="V3" s="46">
        <v>0</v>
      </c>
      <c r="W3" s="46">
        <v>442736.11619999999</v>
      </c>
      <c r="X3" s="46">
        <v>0</v>
      </c>
      <c r="Y3" s="46">
        <v>427373.57189999998</v>
      </c>
    </row>
    <row r="4" spans="1:25" x14ac:dyDescent="0.3">
      <c r="A4" s="46" t="s">
        <v>310</v>
      </c>
      <c r="B4" s="46" t="s">
        <v>612</v>
      </c>
      <c r="C4" s="46" t="s">
        <v>56</v>
      </c>
      <c r="D4" s="46">
        <v>0</v>
      </c>
      <c r="E4" s="46">
        <v>0</v>
      </c>
      <c r="G4" s="46" t="s">
        <v>473</v>
      </c>
      <c r="H4" s="46" t="s">
        <v>473</v>
      </c>
      <c r="I4" s="46">
        <v>676.77695670000003</v>
      </c>
      <c r="J4" s="46">
        <v>826.9915694</v>
      </c>
      <c r="K4" s="46">
        <v>37299012.420000002</v>
      </c>
      <c r="L4" s="46">
        <v>4677.4289319999998</v>
      </c>
      <c r="M4" s="46">
        <v>399.6733026</v>
      </c>
      <c r="N4" s="46">
        <v>9696.5857169999999</v>
      </c>
      <c r="O4" s="46">
        <v>280</v>
      </c>
      <c r="P4" s="175">
        <v>54.23</v>
      </c>
      <c r="Q4" s="175">
        <v>108.97</v>
      </c>
      <c r="R4" s="175">
        <v>165.39</v>
      </c>
      <c r="S4" s="175">
        <v>328.56</v>
      </c>
      <c r="T4" s="46">
        <v>37318743.539999999</v>
      </c>
      <c r="U4" s="46">
        <v>150.2146127</v>
      </c>
      <c r="V4" s="46">
        <v>150.2146127</v>
      </c>
      <c r="W4" s="46">
        <v>37318593.329999998</v>
      </c>
      <c r="X4" s="46">
        <v>150.2146127</v>
      </c>
      <c r="Y4" s="46">
        <v>37308217.07</v>
      </c>
    </row>
    <row r="5" spans="1:25" x14ac:dyDescent="0.3">
      <c r="A5" s="46" t="s">
        <v>311</v>
      </c>
      <c r="B5" s="46" t="s">
        <v>613</v>
      </c>
      <c r="C5" s="46" t="s">
        <v>56</v>
      </c>
      <c r="D5" s="46">
        <v>0</v>
      </c>
      <c r="E5" s="46">
        <v>0</v>
      </c>
      <c r="G5" s="46" t="s">
        <v>479</v>
      </c>
      <c r="H5" s="46" t="s">
        <v>542</v>
      </c>
      <c r="I5" s="46">
        <v>0</v>
      </c>
      <c r="J5" s="46">
        <v>0</v>
      </c>
      <c r="K5" s="46">
        <v>25584.633379999999</v>
      </c>
      <c r="L5" s="46">
        <v>112615</v>
      </c>
      <c r="M5" s="46">
        <v>77.46749647</v>
      </c>
      <c r="N5" s="46">
        <v>8629.4250260000008</v>
      </c>
      <c r="O5" s="46">
        <v>0</v>
      </c>
      <c r="P5" s="175">
        <v>54.23</v>
      </c>
      <c r="Q5" s="175">
        <v>108.97</v>
      </c>
      <c r="R5" s="175">
        <v>824.63</v>
      </c>
      <c r="S5" s="175">
        <v>0</v>
      </c>
      <c r="T5" s="46">
        <v>259521.52590000001</v>
      </c>
      <c r="U5" s="46">
        <v>0</v>
      </c>
      <c r="V5" s="46">
        <v>0</v>
      </c>
      <c r="W5" s="46">
        <v>259521.52590000001</v>
      </c>
      <c r="X5" s="46">
        <v>0</v>
      </c>
      <c r="Y5" s="46">
        <v>250814.63339999999</v>
      </c>
    </row>
    <row r="6" spans="1:25" x14ac:dyDescent="0.3">
      <c r="A6" s="46" t="s">
        <v>312</v>
      </c>
      <c r="B6" s="46" t="s">
        <v>614</v>
      </c>
      <c r="C6" s="46" t="s">
        <v>56</v>
      </c>
      <c r="D6" s="46">
        <v>0</v>
      </c>
      <c r="E6" s="46">
        <v>0</v>
      </c>
      <c r="G6" s="46" t="s">
        <v>479</v>
      </c>
      <c r="H6" s="46" t="s">
        <v>543</v>
      </c>
      <c r="I6" s="46">
        <v>114916.4621</v>
      </c>
      <c r="J6" s="46">
        <v>147022.09099999999</v>
      </c>
      <c r="K6" s="46">
        <v>6225282.4479999999</v>
      </c>
      <c r="L6" s="46">
        <v>0</v>
      </c>
      <c r="M6" s="46">
        <v>276.84433200000001</v>
      </c>
      <c r="N6" s="46">
        <v>8256.5789399999994</v>
      </c>
      <c r="O6" s="46">
        <v>0</v>
      </c>
      <c r="P6" s="175">
        <v>0</v>
      </c>
      <c r="Q6" s="175">
        <v>108.97</v>
      </c>
      <c r="R6" s="175">
        <v>824.63</v>
      </c>
      <c r="S6" s="175">
        <v>0</v>
      </c>
      <c r="T6" s="46">
        <v>6233815.8710000003</v>
      </c>
      <c r="U6" s="46">
        <v>32105.628909999999</v>
      </c>
      <c r="V6" s="46">
        <v>32105.628909999999</v>
      </c>
      <c r="W6" s="46">
        <v>6201710.2419999996</v>
      </c>
      <c r="X6" s="46">
        <v>32105.628909999999</v>
      </c>
      <c r="Y6" s="46">
        <v>6193176.8190000001</v>
      </c>
    </row>
    <row r="7" spans="1:25" x14ac:dyDescent="0.3">
      <c r="A7" s="46" t="s">
        <v>313</v>
      </c>
      <c r="B7" s="46" t="s">
        <v>615</v>
      </c>
      <c r="C7" s="46" t="s">
        <v>56</v>
      </c>
      <c r="D7" s="46">
        <v>1</v>
      </c>
      <c r="E7" s="46">
        <v>0</v>
      </c>
      <c r="G7" s="46" t="s">
        <v>479</v>
      </c>
      <c r="H7" s="46" t="s">
        <v>544</v>
      </c>
      <c r="I7" s="46">
        <v>32352.836449999999</v>
      </c>
      <c r="J7" s="46">
        <v>41147.615810000003</v>
      </c>
      <c r="K7" s="46">
        <v>81089.617060000004</v>
      </c>
      <c r="L7" s="46">
        <v>0</v>
      </c>
      <c r="M7" s="46">
        <v>10.706971040000001</v>
      </c>
      <c r="N7" s="46">
        <v>42035.560769999996</v>
      </c>
      <c r="O7" s="46">
        <v>0</v>
      </c>
      <c r="P7" s="175">
        <v>0</v>
      </c>
      <c r="Q7" s="175">
        <v>108.97</v>
      </c>
      <c r="R7" s="175">
        <v>317.73</v>
      </c>
      <c r="S7" s="175">
        <v>0</v>
      </c>
      <c r="T7" s="46">
        <v>123135.8848</v>
      </c>
      <c r="U7" s="46">
        <v>8794.7793629999996</v>
      </c>
      <c r="V7" s="46">
        <v>8794.7793629999996</v>
      </c>
      <c r="W7" s="46">
        <v>114341.1054</v>
      </c>
      <c r="X7" s="46">
        <v>8794.7793629999996</v>
      </c>
      <c r="Y7" s="46">
        <v>72294.837700000004</v>
      </c>
    </row>
    <row r="8" spans="1:25" x14ac:dyDescent="0.3">
      <c r="A8" s="46" t="s">
        <v>314</v>
      </c>
      <c r="B8" s="46" t="s">
        <v>616</v>
      </c>
      <c r="C8" s="46" t="s">
        <v>56</v>
      </c>
      <c r="D8" s="46">
        <v>0</v>
      </c>
      <c r="E8" s="46">
        <v>0</v>
      </c>
      <c r="G8" s="46" t="s">
        <v>479</v>
      </c>
      <c r="H8" s="46" t="s">
        <v>545</v>
      </c>
      <c r="I8" s="46">
        <v>21910.17325</v>
      </c>
      <c r="J8" s="46">
        <v>26541.063839999999</v>
      </c>
      <c r="K8" s="46">
        <v>12203448.810000001</v>
      </c>
      <c r="L8" s="46">
        <v>172048</v>
      </c>
      <c r="M8" s="46">
        <v>241.7676329</v>
      </c>
      <c r="N8" s="46">
        <v>53395.502139999997</v>
      </c>
      <c r="O8" s="46">
        <v>1926.4</v>
      </c>
      <c r="P8" s="175">
        <v>140.71</v>
      </c>
      <c r="Q8" s="175">
        <v>108.97</v>
      </c>
      <c r="R8" s="175">
        <v>859.25</v>
      </c>
      <c r="S8" s="175">
        <v>527.5</v>
      </c>
      <c r="T8" s="46">
        <v>12603108.48</v>
      </c>
      <c r="U8" s="46">
        <v>4630.8905839999998</v>
      </c>
      <c r="V8" s="46">
        <v>4630.8905839999998</v>
      </c>
      <c r="W8" s="46">
        <v>12598477.59</v>
      </c>
      <c r="X8" s="46">
        <v>4630.8905839999998</v>
      </c>
      <c r="Y8" s="46">
        <v>12542913.92</v>
      </c>
    </row>
    <row r="9" spans="1:25" x14ac:dyDescent="0.3">
      <c r="A9" s="46" t="s">
        <v>315</v>
      </c>
      <c r="B9" s="46" t="s">
        <v>617</v>
      </c>
      <c r="C9" s="46" t="s">
        <v>56</v>
      </c>
      <c r="D9" s="46">
        <v>1</v>
      </c>
      <c r="E9" s="46">
        <v>0</v>
      </c>
      <c r="G9" s="46" t="s">
        <v>479</v>
      </c>
      <c r="H9" s="46" t="s">
        <v>546</v>
      </c>
      <c r="I9" s="46">
        <v>27741.31755</v>
      </c>
      <c r="J9" s="46">
        <v>34971.559800000003</v>
      </c>
      <c r="K9" s="46">
        <v>309908.00300000003</v>
      </c>
      <c r="L9" s="46">
        <v>0</v>
      </c>
      <c r="M9" s="46">
        <v>23.050097109999999</v>
      </c>
      <c r="N9" s="46">
        <v>33087.450340000003</v>
      </c>
      <c r="O9" s="46">
        <v>0</v>
      </c>
      <c r="P9" s="175">
        <v>0</v>
      </c>
      <c r="Q9" s="175">
        <v>108.97</v>
      </c>
      <c r="R9" s="175">
        <v>935.56</v>
      </c>
      <c r="S9" s="175">
        <v>0</v>
      </c>
      <c r="T9" s="46">
        <v>343018.50349999999</v>
      </c>
      <c r="U9" s="46">
        <v>7230.2422539999998</v>
      </c>
      <c r="V9" s="46">
        <v>7230.2422539999998</v>
      </c>
      <c r="W9" s="46">
        <v>335788.26120000001</v>
      </c>
      <c r="X9" s="46">
        <v>7230.2422539999998</v>
      </c>
      <c r="Y9" s="46">
        <v>302677.76079999999</v>
      </c>
    </row>
    <row r="10" spans="1:25" x14ac:dyDescent="0.3">
      <c r="A10" s="46" t="s">
        <v>316</v>
      </c>
      <c r="B10" s="46" t="s">
        <v>618</v>
      </c>
      <c r="C10" s="46" t="s">
        <v>56</v>
      </c>
      <c r="D10" s="46">
        <v>0</v>
      </c>
      <c r="E10" s="46">
        <v>0</v>
      </c>
      <c r="G10" s="46" t="s">
        <v>547</v>
      </c>
      <c r="H10" s="46" t="s">
        <v>548</v>
      </c>
      <c r="I10" s="46">
        <v>2870.4069709999999</v>
      </c>
      <c r="J10" s="46">
        <v>2990.7235719999999</v>
      </c>
      <c r="K10" s="46">
        <v>74883328.269999996</v>
      </c>
      <c r="L10" s="46">
        <v>184689</v>
      </c>
      <c r="M10" s="46">
        <v>105.5841786</v>
      </c>
      <c r="N10" s="46">
        <v>48124.27046</v>
      </c>
      <c r="O10" s="46">
        <v>5439.84</v>
      </c>
      <c r="P10" s="175">
        <v>140.71</v>
      </c>
      <c r="Q10" s="175">
        <v>108.97</v>
      </c>
      <c r="R10" s="175">
        <v>755.56</v>
      </c>
      <c r="S10" s="175">
        <v>595.54</v>
      </c>
      <c r="T10" s="46">
        <v>75306375.969999999</v>
      </c>
      <c r="U10" s="46">
        <v>120.31660119999999</v>
      </c>
      <c r="V10" s="46">
        <v>120.31660119999999</v>
      </c>
      <c r="W10" s="46">
        <v>75306255.650000006</v>
      </c>
      <c r="X10" s="46">
        <v>120.31660119999999</v>
      </c>
      <c r="Y10" s="46">
        <v>75252585.959999993</v>
      </c>
    </row>
    <row r="11" spans="1:25" x14ac:dyDescent="0.3">
      <c r="A11" s="46" t="s">
        <v>317</v>
      </c>
      <c r="B11" s="46" t="s">
        <v>619</v>
      </c>
      <c r="C11" s="46" t="s">
        <v>56</v>
      </c>
      <c r="D11" s="46">
        <v>0</v>
      </c>
      <c r="E11" s="46">
        <v>0</v>
      </c>
      <c r="G11" s="46" t="s">
        <v>547</v>
      </c>
      <c r="H11" s="46" t="s">
        <v>549</v>
      </c>
      <c r="I11" s="46">
        <v>2261.9583280000002</v>
      </c>
      <c r="J11" s="46">
        <v>2382.6405289999998</v>
      </c>
      <c r="K11" s="46">
        <v>2661553.5669999998</v>
      </c>
      <c r="L11" s="46">
        <v>174142.57320000001</v>
      </c>
      <c r="M11" s="46">
        <v>44.900986549999999</v>
      </c>
      <c r="N11" s="46">
        <v>58101.521030000004</v>
      </c>
      <c r="O11" s="46">
        <v>135.52000000000001</v>
      </c>
      <c r="P11" s="175">
        <v>106.32</v>
      </c>
      <c r="Q11" s="175">
        <v>108.97</v>
      </c>
      <c r="R11" s="175">
        <v>822.05</v>
      </c>
      <c r="S11" s="175">
        <v>181.77</v>
      </c>
      <c r="T11" s="46">
        <v>3068120.656</v>
      </c>
      <c r="U11" s="46">
        <v>120.6822004</v>
      </c>
      <c r="V11" s="46">
        <v>120.6822004</v>
      </c>
      <c r="W11" s="46">
        <v>3067999.9739999999</v>
      </c>
      <c r="X11" s="46">
        <v>120.6822004</v>
      </c>
      <c r="Y11" s="46">
        <v>3009718.0320000001</v>
      </c>
    </row>
    <row r="12" spans="1:25" x14ac:dyDescent="0.3">
      <c r="A12" s="46" t="s">
        <v>318</v>
      </c>
      <c r="B12" s="46" t="s">
        <v>620</v>
      </c>
      <c r="C12" s="46" t="s">
        <v>56</v>
      </c>
      <c r="D12" s="46">
        <v>0</v>
      </c>
      <c r="E12" s="46">
        <v>0</v>
      </c>
      <c r="G12" s="46" t="s">
        <v>547</v>
      </c>
      <c r="H12" s="46" t="s">
        <v>550</v>
      </c>
      <c r="I12" s="46">
        <v>6062.0061699999997</v>
      </c>
      <c r="J12" s="46">
        <v>6827.0421409999999</v>
      </c>
      <c r="K12" s="46">
        <v>241655.03880000001</v>
      </c>
      <c r="L12" s="46">
        <v>121636</v>
      </c>
      <c r="M12" s="46">
        <v>37.372062769999999</v>
      </c>
      <c r="N12" s="46">
        <v>33405.727480000001</v>
      </c>
      <c r="O12" s="46">
        <v>257.60000000000002</v>
      </c>
      <c r="P12" s="175">
        <v>155.16999999999999</v>
      </c>
      <c r="Q12" s="175">
        <v>108.97</v>
      </c>
      <c r="R12" s="175">
        <v>755.56</v>
      </c>
      <c r="S12" s="175">
        <v>292.10000000000002</v>
      </c>
      <c r="T12" s="46">
        <v>518627.73830000003</v>
      </c>
      <c r="U12" s="46">
        <v>765.03597100000002</v>
      </c>
      <c r="V12" s="46">
        <v>765.03597100000002</v>
      </c>
      <c r="W12" s="46">
        <v>517862.70240000001</v>
      </c>
      <c r="X12" s="46">
        <v>765.03597100000002</v>
      </c>
      <c r="Y12" s="46">
        <v>484162.00280000002</v>
      </c>
    </row>
    <row r="13" spans="1:25" x14ac:dyDescent="0.3">
      <c r="A13" s="46" t="s">
        <v>319</v>
      </c>
      <c r="B13" s="46" t="s">
        <v>621</v>
      </c>
      <c r="C13" s="46" t="s">
        <v>56</v>
      </c>
      <c r="D13" s="46">
        <v>1</v>
      </c>
      <c r="E13" s="46">
        <v>0</v>
      </c>
      <c r="G13" s="46" t="s">
        <v>547</v>
      </c>
      <c r="H13" s="46" t="s">
        <v>551</v>
      </c>
      <c r="I13" s="46">
        <v>371.6461473</v>
      </c>
      <c r="J13" s="46">
        <v>410.32635370000003</v>
      </c>
      <c r="K13" s="46">
        <v>233778.67980000001</v>
      </c>
      <c r="L13" s="46">
        <v>0</v>
      </c>
      <c r="M13" s="46">
        <v>50.390207609999997</v>
      </c>
      <c r="N13" s="46">
        <v>21945.01022</v>
      </c>
      <c r="O13" s="46">
        <v>280</v>
      </c>
      <c r="P13" s="175">
        <v>0</v>
      </c>
      <c r="Q13" s="175">
        <v>108.97</v>
      </c>
      <c r="R13" s="175">
        <v>708.8</v>
      </c>
      <c r="S13" s="175">
        <v>513.86</v>
      </c>
      <c r="T13" s="46">
        <v>256054.0803</v>
      </c>
      <c r="U13" s="46">
        <v>38.680206339999998</v>
      </c>
      <c r="V13" s="46">
        <v>38.680206339999998</v>
      </c>
      <c r="W13" s="46">
        <v>256015.4001</v>
      </c>
      <c r="X13" s="46">
        <v>38.680206339999998</v>
      </c>
      <c r="Y13" s="46">
        <v>233739.99960000001</v>
      </c>
    </row>
    <row r="14" spans="1:25" x14ac:dyDescent="0.3">
      <c r="A14" s="46" t="s">
        <v>320</v>
      </c>
      <c r="B14" s="46" t="s">
        <v>622</v>
      </c>
      <c r="C14" s="46" t="s">
        <v>56</v>
      </c>
      <c r="D14" s="46">
        <v>1</v>
      </c>
      <c r="E14" s="46">
        <v>0</v>
      </c>
      <c r="G14" s="46" t="s">
        <v>547</v>
      </c>
      <c r="H14" s="46" t="s">
        <v>552</v>
      </c>
      <c r="I14" s="46">
        <v>13256.704610000001</v>
      </c>
      <c r="J14" s="46">
        <v>13577.936540000001</v>
      </c>
      <c r="K14" s="46">
        <v>121110148.7</v>
      </c>
      <c r="L14" s="46">
        <v>0</v>
      </c>
      <c r="M14" s="46">
        <v>68.304004989999996</v>
      </c>
      <c r="N14" s="46">
        <v>26042.81364</v>
      </c>
      <c r="O14" s="46">
        <v>3222.24</v>
      </c>
      <c r="P14" s="175">
        <v>0</v>
      </c>
      <c r="Q14" s="175">
        <v>108.97</v>
      </c>
      <c r="R14" s="175">
        <v>206.6</v>
      </c>
      <c r="S14" s="175">
        <v>316.32</v>
      </c>
      <c r="T14" s="46">
        <v>121139482.09999999</v>
      </c>
      <c r="U14" s="46">
        <v>321.23192640000002</v>
      </c>
      <c r="V14" s="46">
        <v>321.23192640000002</v>
      </c>
      <c r="W14" s="46">
        <v>121139160.90000001</v>
      </c>
      <c r="X14" s="46">
        <v>321.23192640000002</v>
      </c>
      <c r="Y14" s="46">
        <v>121109827.5</v>
      </c>
    </row>
    <row r="15" spans="1:25" x14ac:dyDescent="0.3">
      <c r="A15" s="46" t="s">
        <v>321</v>
      </c>
      <c r="B15" s="46" t="s">
        <v>623</v>
      </c>
      <c r="C15" s="46" t="s">
        <v>56</v>
      </c>
      <c r="D15" s="46">
        <v>1</v>
      </c>
      <c r="E15" s="46">
        <v>0</v>
      </c>
      <c r="G15" s="46" t="s">
        <v>547</v>
      </c>
      <c r="H15" s="46" t="s">
        <v>471</v>
      </c>
      <c r="I15" s="46">
        <v>28258.317609999998</v>
      </c>
      <c r="J15" s="46">
        <v>29440.89632</v>
      </c>
      <c r="K15" s="46">
        <v>4892217.9440000001</v>
      </c>
      <c r="L15" s="46">
        <v>0</v>
      </c>
      <c r="M15" s="46">
        <v>60.169733659999999</v>
      </c>
      <c r="N15" s="46">
        <v>23525.473399999999</v>
      </c>
      <c r="O15" s="46">
        <v>4801.4399999999996</v>
      </c>
      <c r="P15" s="175">
        <v>0</v>
      </c>
      <c r="Q15" s="175">
        <v>108.97</v>
      </c>
      <c r="R15" s="175">
        <v>206.6</v>
      </c>
      <c r="S15" s="175">
        <v>191.69</v>
      </c>
      <c r="T15" s="46">
        <v>4920605.0269999998</v>
      </c>
      <c r="U15" s="46">
        <v>1182.5787049999999</v>
      </c>
      <c r="V15" s="46">
        <v>1182.5787049999999</v>
      </c>
      <c r="W15" s="46">
        <v>4919422.449</v>
      </c>
      <c r="X15" s="46">
        <v>1182.5787049999999</v>
      </c>
      <c r="Y15" s="46">
        <v>4891035.3660000004</v>
      </c>
    </row>
    <row r="16" spans="1:25" x14ac:dyDescent="0.3">
      <c r="A16" s="46" t="s">
        <v>322</v>
      </c>
      <c r="B16" s="46" t="s">
        <v>624</v>
      </c>
      <c r="C16" s="46" t="s">
        <v>56</v>
      </c>
      <c r="D16" s="46">
        <v>1</v>
      </c>
      <c r="E16" s="46">
        <v>0</v>
      </c>
      <c r="G16" s="46" t="s">
        <v>547</v>
      </c>
      <c r="H16" s="46" t="s">
        <v>553</v>
      </c>
      <c r="I16" s="46">
        <v>2664.4999819999998</v>
      </c>
      <c r="J16" s="46">
        <v>2670.355591</v>
      </c>
      <c r="K16" s="46">
        <v>1736716.4469999999</v>
      </c>
      <c r="L16" s="46">
        <v>0</v>
      </c>
      <c r="M16" s="46">
        <v>61.087235300000003</v>
      </c>
      <c r="N16" s="46">
        <v>27773.244839999999</v>
      </c>
      <c r="O16" s="46">
        <v>27693.119999999999</v>
      </c>
      <c r="P16" s="175">
        <v>0</v>
      </c>
      <c r="Q16" s="175">
        <v>108.97</v>
      </c>
      <c r="R16" s="175">
        <v>206.6</v>
      </c>
      <c r="S16" s="175">
        <v>432.38</v>
      </c>
      <c r="T16" s="46">
        <v>1792243.899</v>
      </c>
      <c r="U16" s="46">
        <v>5.8556091639999996</v>
      </c>
      <c r="V16" s="46">
        <v>5.8556091639999996</v>
      </c>
      <c r="W16" s="46">
        <v>1792238.0430000001</v>
      </c>
      <c r="X16" s="46">
        <v>5.8556091639999996</v>
      </c>
      <c r="Y16" s="46">
        <v>1736710.591</v>
      </c>
    </row>
    <row r="17" spans="1:25" x14ac:dyDescent="0.3">
      <c r="A17" s="46" t="s">
        <v>323</v>
      </c>
      <c r="B17" s="46" t="s">
        <v>625</v>
      </c>
      <c r="C17" s="46" t="s">
        <v>56</v>
      </c>
      <c r="D17" s="46">
        <v>1</v>
      </c>
      <c r="E17" s="46">
        <v>0</v>
      </c>
      <c r="G17" s="46" t="s">
        <v>547</v>
      </c>
      <c r="H17" s="46" t="s">
        <v>554</v>
      </c>
      <c r="I17" s="46">
        <v>5546.8887640000003</v>
      </c>
      <c r="J17" s="46">
        <v>5892.8107739999996</v>
      </c>
      <c r="K17" s="46">
        <v>3266531.3629999999</v>
      </c>
      <c r="L17" s="46">
        <v>0</v>
      </c>
      <c r="M17" s="46">
        <v>28.079836539999999</v>
      </c>
      <c r="N17" s="46">
        <v>9401.1466400000008</v>
      </c>
      <c r="O17" s="46">
        <v>9310</v>
      </c>
      <c r="P17" s="175">
        <v>0</v>
      </c>
      <c r="Q17" s="175">
        <v>108.97</v>
      </c>
      <c r="R17" s="175">
        <v>206.6</v>
      </c>
      <c r="S17" s="175">
        <v>224.58</v>
      </c>
      <c r="T17" s="46">
        <v>3285270.5890000002</v>
      </c>
      <c r="U17" s="46">
        <v>345.9220105</v>
      </c>
      <c r="V17" s="46">
        <v>345.9220105</v>
      </c>
      <c r="W17" s="46">
        <v>3284924.6669999999</v>
      </c>
      <c r="X17" s="46">
        <v>345.9220105</v>
      </c>
      <c r="Y17" s="46">
        <v>3266185.4410000001</v>
      </c>
    </row>
    <row r="18" spans="1:25" x14ac:dyDescent="0.3">
      <c r="A18" s="46" t="s">
        <v>324</v>
      </c>
      <c r="B18" s="46" t="s">
        <v>626</v>
      </c>
      <c r="C18" s="46" t="s">
        <v>56</v>
      </c>
      <c r="D18" s="46">
        <v>1</v>
      </c>
      <c r="E18" s="46">
        <v>0</v>
      </c>
      <c r="G18" s="46" t="s">
        <v>547</v>
      </c>
      <c r="H18" s="46" t="s">
        <v>555</v>
      </c>
      <c r="I18" s="46">
        <v>8986.5635020000009</v>
      </c>
      <c r="J18" s="46">
        <v>9613.9915270000001</v>
      </c>
      <c r="K18" s="46">
        <v>592572.49190000002</v>
      </c>
      <c r="L18" s="46">
        <v>0</v>
      </c>
      <c r="M18" s="46">
        <v>40.485416100000002</v>
      </c>
      <c r="N18" s="46">
        <v>21518.43475</v>
      </c>
      <c r="O18" s="46">
        <v>3696</v>
      </c>
      <c r="P18" s="175">
        <v>0</v>
      </c>
      <c r="Q18" s="175">
        <v>108.97</v>
      </c>
      <c r="R18" s="175">
        <v>206.6</v>
      </c>
      <c r="S18" s="175">
        <v>161.1</v>
      </c>
      <c r="T18" s="46">
        <v>617827.41209999996</v>
      </c>
      <c r="U18" s="46">
        <v>627.42802410000002</v>
      </c>
      <c r="V18" s="46">
        <v>627.42802410000002</v>
      </c>
      <c r="W18" s="46">
        <v>617199.98400000005</v>
      </c>
      <c r="X18" s="46">
        <v>627.42802410000002</v>
      </c>
      <c r="Y18" s="46">
        <v>591945.06389999995</v>
      </c>
    </row>
    <row r="19" spans="1:25" x14ac:dyDescent="0.3">
      <c r="A19" s="46" t="s">
        <v>325</v>
      </c>
      <c r="B19" s="46" t="s">
        <v>627</v>
      </c>
      <c r="C19" s="46" t="s">
        <v>56</v>
      </c>
      <c r="D19" s="46">
        <v>1</v>
      </c>
      <c r="E19" s="46">
        <v>0</v>
      </c>
      <c r="G19" s="46" t="s">
        <v>547</v>
      </c>
      <c r="H19" s="46" t="s">
        <v>556</v>
      </c>
      <c r="I19" s="46">
        <v>77457.700779999999</v>
      </c>
      <c r="J19" s="46">
        <v>83563.155979999996</v>
      </c>
      <c r="K19" s="46">
        <v>129031315.5</v>
      </c>
      <c r="L19" s="46">
        <v>0</v>
      </c>
      <c r="M19" s="46">
        <v>49.182232140000004</v>
      </c>
      <c r="N19" s="46">
        <v>20188.730009999999</v>
      </c>
      <c r="O19" s="46">
        <v>9811.2000000000007</v>
      </c>
      <c r="P19" s="175">
        <v>0</v>
      </c>
      <c r="Q19" s="175">
        <v>108.97</v>
      </c>
      <c r="R19" s="175">
        <v>206.6</v>
      </c>
      <c r="S19" s="175">
        <v>237.24</v>
      </c>
      <c r="T19" s="46">
        <v>129061364.59999999</v>
      </c>
      <c r="U19" s="46">
        <v>6105.4552020000001</v>
      </c>
      <c r="V19" s="46">
        <v>6105.4552020000001</v>
      </c>
      <c r="W19" s="46">
        <v>129055259.09999999</v>
      </c>
      <c r="X19" s="46">
        <v>6105.4552020000001</v>
      </c>
      <c r="Y19" s="46">
        <v>129025210</v>
      </c>
    </row>
    <row r="20" spans="1:25" x14ac:dyDescent="0.3">
      <c r="A20" s="46" t="s">
        <v>326</v>
      </c>
      <c r="B20" s="46" t="s">
        <v>628</v>
      </c>
      <c r="C20" s="46" t="s">
        <v>56</v>
      </c>
      <c r="D20" s="46">
        <v>0</v>
      </c>
      <c r="E20" s="46">
        <v>0</v>
      </c>
      <c r="G20" s="46" t="s">
        <v>547</v>
      </c>
      <c r="H20" s="46" t="s">
        <v>557</v>
      </c>
      <c r="I20" s="46">
        <v>16946.49972</v>
      </c>
      <c r="J20" s="46">
        <v>18751.156139999999</v>
      </c>
      <c r="K20" s="46">
        <v>5857567.057</v>
      </c>
      <c r="L20" s="46">
        <v>15782.342070000001</v>
      </c>
      <c r="M20" s="46">
        <v>157.58693410000001</v>
      </c>
      <c r="N20" s="46">
        <v>15842.81732</v>
      </c>
      <c r="O20" s="46">
        <v>1668.8</v>
      </c>
      <c r="P20" s="175">
        <v>82.75</v>
      </c>
      <c r="Q20" s="175">
        <v>108.97</v>
      </c>
      <c r="R20" s="175">
        <v>206.6</v>
      </c>
      <c r="S20" s="175">
        <v>341.16</v>
      </c>
      <c r="T20" s="46">
        <v>5906800.9450000003</v>
      </c>
      <c r="U20" s="46">
        <v>1804.656418</v>
      </c>
      <c r="V20" s="46">
        <v>1804.656418</v>
      </c>
      <c r="W20" s="46">
        <v>5904996.2879999997</v>
      </c>
      <c r="X20" s="46">
        <v>1804.656418</v>
      </c>
      <c r="Y20" s="46">
        <v>5887327.0839999998</v>
      </c>
    </row>
    <row r="21" spans="1:25" x14ac:dyDescent="0.3">
      <c r="A21" s="46" t="s">
        <v>327</v>
      </c>
      <c r="B21" s="46" t="s">
        <v>629</v>
      </c>
      <c r="C21" s="46" t="s">
        <v>56</v>
      </c>
      <c r="D21" s="46">
        <v>1</v>
      </c>
      <c r="E21" s="46">
        <v>0</v>
      </c>
      <c r="G21" s="46" t="s">
        <v>547</v>
      </c>
      <c r="H21" s="46" t="s">
        <v>558</v>
      </c>
      <c r="I21" s="46">
        <v>3214.7652269999999</v>
      </c>
      <c r="J21" s="46">
        <v>3269.243371</v>
      </c>
      <c r="K21" s="46">
        <v>8293.0753679999998</v>
      </c>
      <c r="L21" s="46">
        <v>0</v>
      </c>
      <c r="M21" s="46">
        <v>13.141472419999999</v>
      </c>
      <c r="N21" s="46">
        <v>14197.66502</v>
      </c>
      <c r="O21" s="46">
        <v>189.28</v>
      </c>
      <c r="P21" s="175">
        <v>0</v>
      </c>
      <c r="Q21" s="175">
        <v>108.97</v>
      </c>
      <c r="R21" s="175">
        <v>206.6</v>
      </c>
      <c r="S21" s="175">
        <v>149.34</v>
      </c>
      <c r="T21" s="46">
        <v>22693.16186</v>
      </c>
      <c r="U21" s="46">
        <v>54.478144360000002</v>
      </c>
      <c r="V21" s="46">
        <v>54.478144360000002</v>
      </c>
      <c r="W21" s="46">
        <v>22638.683720000001</v>
      </c>
      <c r="X21" s="46">
        <v>54.478144360000002</v>
      </c>
      <c r="Y21" s="46">
        <v>8238.5972239999992</v>
      </c>
    </row>
    <row r="22" spans="1:25" x14ac:dyDescent="0.3">
      <c r="A22" s="46" t="s">
        <v>328</v>
      </c>
      <c r="B22" s="46" t="s">
        <v>630</v>
      </c>
      <c r="C22" s="46" t="s">
        <v>56</v>
      </c>
      <c r="D22" s="46">
        <v>1</v>
      </c>
      <c r="E22" s="46">
        <v>0</v>
      </c>
      <c r="G22" s="46" t="s">
        <v>547</v>
      </c>
      <c r="H22" s="46" t="s">
        <v>559</v>
      </c>
      <c r="I22" s="46">
        <v>23419.174029999998</v>
      </c>
      <c r="J22" s="46">
        <v>23625.469519999999</v>
      </c>
      <c r="K22" s="46">
        <v>80249.916119999994</v>
      </c>
      <c r="L22" s="46">
        <v>0</v>
      </c>
      <c r="M22" s="46">
        <v>29.121526339999999</v>
      </c>
      <c r="N22" s="46">
        <v>16685.713729999999</v>
      </c>
      <c r="O22" s="46">
        <v>3144.96</v>
      </c>
      <c r="P22" s="175">
        <v>0</v>
      </c>
      <c r="Q22" s="175">
        <v>108.97</v>
      </c>
      <c r="R22" s="175">
        <v>206.6</v>
      </c>
      <c r="S22" s="175">
        <v>281.14999999999998</v>
      </c>
      <c r="T22" s="46">
        <v>100109.7114</v>
      </c>
      <c r="U22" s="46">
        <v>206.2954962</v>
      </c>
      <c r="V22" s="46">
        <v>206.2954962</v>
      </c>
      <c r="W22" s="46">
        <v>99903.41588</v>
      </c>
      <c r="X22" s="46">
        <v>206.2954962</v>
      </c>
      <c r="Y22" s="46">
        <v>80043.620620000002</v>
      </c>
    </row>
    <row r="23" spans="1:25" x14ac:dyDescent="0.3">
      <c r="A23" s="46" t="s">
        <v>329</v>
      </c>
      <c r="B23" s="46" t="s">
        <v>631</v>
      </c>
      <c r="C23" s="46" t="s">
        <v>56</v>
      </c>
      <c r="D23" s="46">
        <v>0</v>
      </c>
      <c r="E23" s="46">
        <v>0</v>
      </c>
      <c r="G23" s="46" t="s">
        <v>547</v>
      </c>
      <c r="H23" s="46" t="s">
        <v>560</v>
      </c>
      <c r="I23" s="46">
        <v>17732.326880000001</v>
      </c>
      <c r="J23" s="46">
        <v>17902.797060000001</v>
      </c>
      <c r="K23" s="46">
        <v>0</v>
      </c>
      <c r="L23" s="46">
        <v>108658.21460000001</v>
      </c>
      <c r="M23" s="46">
        <v>161.3955239</v>
      </c>
      <c r="N23" s="46">
        <v>51068.503299999997</v>
      </c>
      <c r="O23" s="46">
        <v>3650.08</v>
      </c>
      <c r="P23" s="175">
        <v>77.709999999999994</v>
      </c>
      <c r="Q23" s="175">
        <v>108.97</v>
      </c>
      <c r="R23" s="175">
        <v>795.33</v>
      </c>
      <c r="S23" s="175">
        <v>772.88</v>
      </c>
      <c r="T23" s="46">
        <v>272196.4081</v>
      </c>
      <c r="U23" s="46">
        <v>170.47017959999999</v>
      </c>
      <c r="V23" s="46">
        <v>170.47017959999999</v>
      </c>
      <c r="W23" s="46">
        <v>272025.93790000002</v>
      </c>
      <c r="X23" s="46">
        <v>170.47017959999999</v>
      </c>
      <c r="Y23" s="46">
        <v>217145.95910000001</v>
      </c>
    </row>
    <row r="24" spans="1:25" x14ac:dyDescent="0.3">
      <c r="A24" s="46" t="s">
        <v>330</v>
      </c>
      <c r="B24" s="46" t="s">
        <v>632</v>
      </c>
      <c r="C24" s="46" t="s">
        <v>56</v>
      </c>
      <c r="D24" s="46">
        <v>0</v>
      </c>
      <c r="E24" s="46">
        <v>0</v>
      </c>
      <c r="G24" s="46" t="s">
        <v>547</v>
      </c>
      <c r="H24" s="46" t="s">
        <v>561</v>
      </c>
      <c r="I24" s="46">
        <v>476445.05219999998</v>
      </c>
      <c r="J24" s="46">
        <v>478525.9155</v>
      </c>
      <c r="K24" s="46">
        <v>0</v>
      </c>
      <c r="L24" s="46">
        <v>149250.92490000001</v>
      </c>
      <c r="M24" s="46">
        <v>228.78309569999999</v>
      </c>
      <c r="N24" s="46">
        <v>108745.7466</v>
      </c>
      <c r="O24" s="46">
        <v>5810.56</v>
      </c>
      <c r="P24" s="175">
        <v>120.85</v>
      </c>
      <c r="Q24" s="175">
        <v>108.97</v>
      </c>
      <c r="R24" s="175">
        <v>814.29</v>
      </c>
      <c r="S24" s="175">
        <v>219.26</v>
      </c>
      <c r="T24" s="46">
        <v>413286.93959999998</v>
      </c>
      <c r="U24" s="46">
        <v>2080.8632469999998</v>
      </c>
      <c r="V24" s="46">
        <v>2080.8632469999998</v>
      </c>
      <c r="W24" s="46">
        <v>411206.07630000002</v>
      </c>
      <c r="X24" s="46">
        <v>2080.8632469999998</v>
      </c>
      <c r="Y24" s="46">
        <v>296420.9866</v>
      </c>
    </row>
    <row r="25" spans="1:25" x14ac:dyDescent="0.3">
      <c r="A25" s="46" t="s">
        <v>331</v>
      </c>
      <c r="B25" s="46" t="s">
        <v>633</v>
      </c>
      <c r="C25" s="46" t="s">
        <v>56</v>
      </c>
      <c r="D25" s="46">
        <v>1</v>
      </c>
      <c r="E25" s="46">
        <v>1</v>
      </c>
      <c r="G25" s="46" t="s">
        <v>547</v>
      </c>
      <c r="H25" s="46" t="s">
        <v>562</v>
      </c>
      <c r="I25" s="46">
        <v>373253.55369999999</v>
      </c>
      <c r="J25" s="46">
        <v>387224.83809999999</v>
      </c>
      <c r="K25" s="46">
        <v>86676786.239999995</v>
      </c>
      <c r="L25" s="46">
        <v>0</v>
      </c>
      <c r="M25" s="46">
        <v>140.22813629999999</v>
      </c>
      <c r="N25" s="46">
        <v>26980.659080000001</v>
      </c>
      <c r="O25" s="46">
        <v>1892.8</v>
      </c>
      <c r="P25" s="175">
        <v>0</v>
      </c>
      <c r="Q25" s="175">
        <v>108.97</v>
      </c>
      <c r="R25" s="175">
        <v>869.53</v>
      </c>
      <c r="S25" s="175">
        <v>217.98</v>
      </c>
      <c r="T25" s="46">
        <v>86705799.930000007</v>
      </c>
      <c r="U25" s="46">
        <v>13971.284390000001</v>
      </c>
      <c r="V25" s="46">
        <v>13971.284390000001</v>
      </c>
      <c r="W25" s="46">
        <v>86691828.650000006</v>
      </c>
      <c r="X25" s="46">
        <v>13971.284390000001</v>
      </c>
      <c r="Y25" s="46">
        <v>86662814.959999993</v>
      </c>
    </row>
    <row r="26" spans="1:25" x14ac:dyDescent="0.3">
      <c r="A26" s="46" t="s">
        <v>332</v>
      </c>
      <c r="B26" s="46" t="s">
        <v>634</v>
      </c>
      <c r="C26" s="46" t="s">
        <v>56</v>
      </c>
      <c r="D26" s="46">
        <v>1</v>
      </c>
      <c r="E26" s="46">
        <v>1</v>
      </c>
      <c r="G26" s="46" t="s">
        <v>486</v>
      </c>
      <c r="H26" s="46" t="s">
        <v>563</v>
      </c>
      <c r="I26" s="46">
        <v>130838.14109999999</v>
      </c>
      <c r="J26" s="46">
        <v>132217.12760000001</v>
      </c>
      <c r="K26" s="46">
        <v>19018128.199999999</v>
      </c>
      <c r="L26" s="46">
        <v>0</v>
      </c>
      <c r="M26" s="46">
        <v>60.881064360000003</v>
      </c>
      <c r="N26" s="46">
        <v>34823.974649999996</v>
      </c>
      <c r="O26" s="46">
        <v>8837.92</v>
      </c>
      <c r="P26" s="175">
        <v>0</v>
      </c>
      <c r="Q26" s="175">
        <v>108.97</v>
      </c>
      <c r="R26" s="175">
        <v>888.94</v>
      </c>
      <c r="S26" s="175">
        <v>384.89</v>
      </c>
      <c r="T26" s="46">
        <v>19061850.969999999</v>
      </c>
      <c r="U26" s="46">
        <v>1378.986478</v>
      </c>
      <c r="V26" s="46">
        <v>1378.986478</v>
      </c>
      <c r="W26" s="46">
        <v>19060471.98</v>
      </c>
      <c r="X26" s="46">
        <v>1378.986478</v>
      </c>
      <c r="Y26" s="46">
        <v>19016749.210000001</v>
      </c>
    </row>
    <row r="27" spans="1:25" x14ac:dyDescent="0.3">
      <c r="A27" s="46" t="s">
        <v>333</v>
      </c>
      <c r="B27" s="46" t="s">
        <v>635</v>
      </c>
      <c r="C27" s="46" t="s">
        <v>56</v>
      </c>
      <c r="D27" s="46">
        <v>1</v>
      </c>
      <c r="E27" s="46">
        <v>1</v>
      </c>
      <c r="G27" s="46" t="s">
        <v>486</v>
      </c>
      <c r="H27" s="46" t="s">
        <v>564</v>
      </c>
      <c r="I27" s="46">
        <v>21434.582640000001</v>
      </c>
      <c r="J27" s="46">
        <v>22172.223290000002</v>
      </c>
      <c r="K27" s="46">
        <v>2434054.2549999999</v>
      </c>
      <c r="L27" s="46">
        <v>0</v>
      </c>
      <c r="M27" s="46">
        <v>120.3761958</v>
      </c>
      <c r="N27" s="46">
        <v>25745.749609999999</v>
      </c>
      <c r="O27" s="46">
        <v>9925.44</v>
      </c>
      <c r="P27" s="175">
        <v>0</v>
      </c>
      <c r="Q27" s="175">
        <v>108.97</v>
      </c>
      <c r="R27" s="175">
        <v>926.97</v>
      </c>
      <c r="S27" s="175">
        <v>307.37</v>
      </c>
      <c r="T27" s="46">
        <v>2469845.821</v>
      </c>
      <c r="U27" s="46">
        <v>737.64065019999998</v>
      </c>
      <c r="V27" s="46">
        <v>737.64065019999998</v>
      </c>
      <c r="W27" s="46">
        <v>2469108.1800000002</v>
      </c>
      <c r="X27" s="46">
        <v>737.64065019999998</v>
      </c>
      <c r="Y27" s="46">
        <v>2433316.6140000001</v>
      </c>
    </row>
    <row r="28" spans="1:25" x14ac:dyDescent="0.3">
      <c r="A28" s="46" t="s">
        <v>334</v>
      </c>
      <c r="B28" s="46" t="s">
        <v>636</v>
      </c>
      <c r="C28" s="46" t="s">
        <v>56</v>
      </c>
      <c r="D28" s="46">
        <v>1</v>
      </c>
      <c r="E28" s="46">
        <v>1</v>
      </c>
      <c r="G28" s="46" t="s">
        <v>486</v>
      </c>
      <c r="H28" s="46" t="s">
        <v>565</v>
      </c>
      <c r="I28" s="46">
        <v>318054.74209999997</v>
      </c>
      <c r="J28" s="46">
        <v>323931.67920000001</v>
      </c>
      <c r="K28" s="46">
        <v>11049287.689999999</v>
      </c>
      <c r="L28" s="46">
        <v>0</v>
      </c>
      <c r="M28" s="46">
        <v>69.985842719999994</v>
      </c>
      <c r="N28" s="46">
        <v>34999.581810000003</v>
      </c>
      <c r="O28" s="46">
        <v>0</v>
      </c>
      <c r="P28" s="175">
        <v>0</v>
      </c>
      <c r="Q28" s="175">
        <v>108.97</v>
      </c>
      <c r="R28" s="175">
        <v>818.23</v>
      </c>
      <c r="S28" s="175">
        <v>0</v>
      </c>
      <c r="T28" s="46">
        <v>11084357.26</v>
      </c>
      <c r="U28" s="46">
        <v>5876.9371359999996</v>
      </c>
      <c r="V28" s="46">
        <v>5876.9371359999996</v>
      </c>
      <c r="W28" s="46">
        <v>11078480.32</v>
      </c>
      <c r="X28" s="46">
        <v>5876.9371359999996</v>
      </c>
      <c r="Y28" s="46">
        <v>11043410.75</v>
      </c>
    </row>
    <row r="29" spans="1:25" x14ac:dyDescent="0.3">
      <c r="A29" s="46" t="s">
        <v>335</v>
      </c>
      <c r="B29" s="46" t="s">
        <v>637</v>
      </c>
      <c r="C29" s="46" t="s">
        <v>56</v>
      </c>
      <c r="D29" s="46">
        <v>0</v>
      </c>
      <c r="E29" s="46">
        <v>0</v>
      </c>
      <c r="G29" s="46" t="s">
        <v>566</v>
      </c>
      <c r="H29" s="46" t="s">
        <v>567</v>
      </c>
      <c r="I29" s="46">
        <v>3901.385894</v>
      </c>
      <c r="J29" s="46">
        <v>4944.022035</v>
      </c>
      <c r="K29" s="46">
        <v>8101664.568</v>
      </c>
      <c r="L29" s="46">
        <v>2990.7906800000001</v>
      </c>
      <c r="M29" s="46">
        <v>754.66511760000003</v>
      </c>
      <c r="N29" s="46">
        <v>79174.661110000001</v>
      </c>
      <c r="O29" s="46">
        <v>0</v>
      </c>
      <c r="P29" s="175">
        <v>84.24</v>
      </c>
      <c r="Q29" s="175">
        <v>108.97</v>
      </c>
      <c r="R29" s="175">
        <v>861.53</v>
      </c>
      <c r="S29" s="175">
        <v>0</v>
      </c>
      <c r="T29" s="46">
        <v>8187575.4759999998</v>
      </c>
      <c r="U29" s="46">
        <v>1042.6361400000001</v>
      </c>
      <c r="V29" s="46">
        <v>1042.6361400000001</v>
      </c>
      <c r="W29" s="46">
        <v>8186532.8389999997</v>
      </c>
      <c r="X29" s="46">
        <v>1042.6361400000001</v>
      </c>
      <c r="Y29" s="46">
        <v>8106603.5130000003</v>
      </c>
    </row>
    <row r="30" spans="1:25" x14ac:dyDescent="0.3">
      <c r="A30" s="46" t="s">
        <v>336</v>
      </c>
      <c r="B30" s="46" t="s">
        <v>638</v>
      </c>
      <c r="C30" s="46" t="s">
        <v>56</v>
      </c>
      <c r="D30" s="46">
        <v>0</v>
      </c>
      <c r="E30" s="46">
        <v>0</v>
      </c>
      <c r="G30" s="46" t="s">
        <v>566</v>
      </c>
      <c r="H30" s="46" t="s">
        <v>568</v>
      </c>
      <c r="I30" s="46">
        <v>115.38197289999999</v>
      </c>
      <c r="J30" s="46">
        <v>115.38197289999999</v>
      </c>
      <c r="K30" s="46">
        <v>636351.66540000006</v>
      </c>
      <c r="L30" s="46">
        <v>0</v>
      </c>
      <c r="M30" s="46">
        <v>1255.4309900000001</v>
      </c>
      <c r="N30" s="46">
        <v>44195.834479999998</v>
      </c>
      <c r="O30" s="46">
        <v>772.8</v>
      </c>
      <c r="P30" s="175">
        <v>0</v>
      </c>
      <c r="Q30" s="175">
        <v>108.97</v>
      </c>
      <c r="R30" s="175">
        <v>1093.67</v>
      </c>
      <c r="S30" s="175">
        <v>368.45</v>
      </c>
      <c r="T30" s="46">
        <v>682575.73080000002</v>
      </c>
      <c r="U30" s="46">
        <v>0</v>
      </c>
      <c r="V30" s="46">
        <v>0</v>
      </c>
      <c r="W30" s="46">
        <v>682575.73080000002</v>
      </c>
      <c r="X30" s="46">
        <v>0</v>
      </c>
      <c r="Y30" s="46">
        <v>636351.66540000006</v>
      </c>
    </row>
    <row r="31" spans="1:25" x14ac:dyDescent="0.3">
      <c r="A31" s="46" t="s">
        <v>337</v>
      </c>
      <c r="B31" s="46" t="s">
        <v>639</v>
      </c>
      <c r="C31" s="46" t="s">
        <v>56</v>
      </c>
      <c r="D31" s="46">
        <v>0</v>
      </c>
      <c r="E31" s="46">
        <v>0</v>
      </c>
      <c r="G31" s="46" t="s">
        <v>566</v>
      </c>
      <c r="H31" s="46" t="s">
        <v>569</v>
      </c>
      <c r="I31" s="46">
        <v>2716.740992</v>
      </c>
      <c r="J31" s="46">
        <v>2962.8704039999998</v>
      </c>
      <c r="K31" s="46">
        <v>38623366.009999998</v>
      </c>
      <c r="L31" s="46">
        <v>0</v>
      </c>
      <c r="M31" s="46">
        <v>182.548202</v>
      </c>
      <c r="N31" s="46">
        <v>83469.715110000005</v>
      </c>
      <c r="O31" s="46">
        <v>2154.88</v>
      </c>
      <c r="P31" s="175">
        <v>0</v>
      </c>
      <c r="Q31" s="175">
        <v>108.97</v>
      </c>
      <c r="R31" s="175">
        <v>892.22</v>
      </c>
      <c r="S31" s="175">
        <v>732.14</v>
      </c>
      <c r="T31" s="46">
        <v>38709173.149999999</v>
      </c>
      <c r="U31" s="46">
        <v>246.12941280000001</v>
      </c>
      <c r="V31" s="46">
        <v>246.12941280000001</v>
      </c>
      <c r="W31" s="46">
        <v>38708927.020000003</v>
      </c>
      <c r="X31" s="46">
        <v>246.12941280000001</v>
      </c>
      <c r="Y31" s="46">
        <v>38623119.880000003</v>
      </c>
    </row>
    <row r="32" spans="1:25" x14ac:dyDescent="0.3">
      <c r="A32" s="46" t="s">
        <v>338</v>
      </c>
      <c r="B32" s="46" t="s">
        <v>640</v>
      </c>
      <c r="C32" s="46" t="s">
        <v>56</v>
      </c>
      <c r="D32" s="46">
        <v>0</v>
      </c>
      <c r="E32" s="46">
        <v>0</v>
      </c>
      <c r="G32" s="46" t="s">
        <v>566</v>
      </c>
      <c r="H32" s="46" t="s">
        <v>570</v>
      </c>
      <c r="I32" s="46">
        <v>13532.70959</v>
      </c>
      <c r="J32" s="46">
        <v>16005.030650000001</v>
      </c>
      <c r="K32" s="46">
        <v>810390.92819999997</v>
      </c>
      <c r="L32" s="46">
        <v>3637</v>
      </c>
      <c r="M32" s="46">
        <v>23.327702980000002</v>
      </c>
      <c r="N32" s="46">
        <v>18993.569469999999</v>
      </c>
      <c r="O32" s="46">
        <v>9273.6</v>
      </c>
      <c r="P32" s="175">
        <v>109.88</v>
      </c>
      <c r="Q32" s="175">
        <v>108.97</v>
      </c>
      <c r="R32" s="175">
        <v>1114.78</v>
      </c>
      <c r="S32" s="175">
        <v>180.52</v>
      </c>
      <c r="T32" s="46">
        <v>845955.4253</v>
      </c>
      <c r="U32" s="46">
        <v>2472.3210509999999</v>
      </c>
      <c r="V32" s="46">
        <v>2472.3210509999999</v>
      </c>
      <c r="W32" s="46">
        <v>843483.10430000001</v>
      </c>
      <c r="X32" s="46">
        <v>2472.3210509999999</v>
      </c>
      <c r="Y32" s="46">
        <v>815192.60710000002</v>
      </c>
    </row>
    <row r="33" spans="1:25" x14ac:dyDescent="0.3">
      <c r="A33" s="46" t="s">
        <v>339</v>
      </c>
      <c r="B33" s="46" t="s">
        <v>641</v>
      </c>
      <c r="C33" s="46" t="s">
        <v>56</v>
      </c>
      <c r="D33" s="46">
        <v>0</v>
      </c>
      <c r="E33" s="46">
        <v>0</v>
      </c>
      <c r="G33" s="46" t="s">
        <v>566</v>
      </c>
      <c r="H33" s="46" t="s">
        <v>571</v>
      </c>
      <c r="I33" s="46">
        <v>1051.492039</v>
      </c>
      <c r="J33" s="46">
        <v>1118.524662</v>
      </c>
      <c r="K33" s="46">
        <v>54368.204449999997</v>
      </c>
      <c r="L33" s="46">
        <v>0</v>
      </c>
      <c r="M33" s="46">
        <v>39.921560970000002</v>
      </c>
      <c r="N33" s="46">
        <v>82046.846420000002</v>
      </c>
      <c r="O33" s="46">
        <v>2172.8000000000002</v>
      </c>
      <c r="P33" s="175">
        <v>0</v>
      </c>
      <c r="Q33" s="175">
        <v>108.97</v>
      </c>
      <c r="R33" s="175">
        <v>932.97</v>
      </c>
      <c r="S33" s="175">
        <v>313.81</v>
      </c>
      <c r="T33" s="46">
        <v>138627.77239999999</v>
      </c>
      <c r="U33" s="46">
        <v>67.032623799999996</v>
      </c>
      <c r="V33" s="46">
        <v>67.032623799999996</v>
      </c>
      <c r="W33" s="46">
        <v>138560.73980000001</v>
      </c>
      <c r="X33" s="46">
        <v>67.032623799999996</v>
      </c>
      <c r="Y33" s="46">
        <v>54301.171820000003</v>
      </c>
    </row>
    <row r="34" spans="1:25" x14ac:dyDescent="0.3">
      <c r="A34" s="46" t="s">
        <v>340</v>
      </c>
      <c r="B34" s="46" t="s">
        <v>642</v>
      </c>
      <c r="C34" s="46" t="s">
        <v>56</v>
      </c>
      <c r="D34" s="46">
        <v>0</v>
      </c>
      <c r="E34" s="46">
        <v>0</v>
      </c>
      <c r="G34" s="46" t="s">
        <v>566</v>
      </c>
      <c r="H34" s="46" t="s">
        <v>566</v>
      </c>
      <c r="I34" s="46">
        <v>60175.761619999997</v>
      </c>
      <c r="J34" s="46">
        <v>60476.926919999998</v>
      </c>
      <c r="K34" s="46">
        <v>19694311.629999999</v>
      </c>
      <c r="L34" s="46">
        <v>0</v>
      </c>
      <c r="M34" s="46">
        <v>63.095248839999996</v>
      </c>
      <c r="N34" s="46">
        <v>131618.68710000001</v>
      </c>
      <c r="O34" s="46">
        <v>145.6</v>
      </c>
      <c r="P34" s="175">
        <v>0</v>
      </c>
      <c r="Q34" s="175">
        <v>108.97</v>
      </c>
      <c r="R34" s="175">
        <v>900.73</v>
      </c>
      <c r="S34" s="175">
        <v>229.66</v>
      </c>
      <c r="T34" s="46">
        <v>19826139.010000002</v>
      </c>
      <c r="U34" s="46">
        <v>301.16530060000002</v>
      </c>
      <c r="V34" s="46">
        <v>301.16530060000002</v>
      </c>
      <c r="W34" s="46">
        <v>19825837.850000001</v>
      </c>
      <c r="X34" s="46">
        <v>301.16530060000002</v>
      </c>
      <c r="Y34" s="46">
        <v>19694010.469999999</v>
      </c>
    </row>
    <row r="35" spans="1:25" x14ac:dyDescent="0.3">
      <c r="A35" s="46" t="s">
        <v>341</v>
      </c>
      <c r="B35" s="46" t="s">
        <v>643</v>
      </c>
      <c r="C35" s="46" t="s">
        <v>56</v>
      </c>
      <c r="D35" s="46">
        <v>0</v>
      </c>
      <c r="E35" s="46">
        <v>0</v>
      </c>
      <c r="G35" s="46" t="s">
        <v>572</v>
      </c>
      <c r="H35" s="46" t="s">
        <v>572</v>
      </c>
      <c r="I35" s="46">
        <v>0</v>
      </c>
      <c r="J35" s="46">
        <v>0</v>
      </c>
      <c r="K35" s="46">
        <v>57636.463179999999</v>
      </c>
      <c r="L35" s="46">
        <v>6074</v>
      </c>
      <c r="M35" s="46">
        <v>3.2791208780000001</v>
      </c>
      <c r="N35" s="46">
        <v>1153.9389650000001</v>
      </c>
      <c r="O35" s="46">
        <v>0</v>
      </c>
      <c r="P35" s="175">
        <v>94.11</v>
      </c>
      <c r="Q35" s="175">
        <v>108.97</v>
      </c>
      <c r="R35" s="175">
        <v>151.35</v>
      </c>
      <c r="S35" s="175">
        <v>0</v>
      </c>
      <c r="T35" s="46">
        <v>70941.681259999998</v>
      </c>
      <c r="U35" s="46">
        <v>0</v>
      </c>
      <c r="V35" s="46">
        <v>0</v>
      </c>
      <c r="W35" s="46">
        <v>70941.681259999998</v>
      </c>
      <c r="X35" s="46">
        <v>0</v>
      </c>
      <c r="Y35" s="46">
        <v>69784.463180000006</v>
      </c>
    </row>
    <row r="36" spans="1:25" x14ac:dyDescent="0.3">
      <c r="A36" s="46" t="s">
        <v>342</v>
      </c>
      <c r="B36" s="46" t="s">
        <v>644</v>
      </c>
      <c r="C36" s="46" t="s">
        <v>56</v>
      </c>
      <c r="D36" s="46">
        <v>1</v>
      </c>
      <c r="E36" s="46">
        <v>0</v>
      </c>
      <c r="G36" s="46" t="s">
        <v>573</v>
      </c>
      <c r="H36" s="46" t="s">
        <v>574</v>
      </c>
      <c r="I36" s="46">
        <v>134477.46520000001</v>
      </c>
      <c r="J36" s="46">
        <v>136721.04689999999</v>
      </c>
      <c r="K36" s="46">
        <v>45290922.93</v>
      </c>
      <c r="L36" s="46">
        <v>0</v>
      </c>
      <c r="M36" s="46">
        <v>114.31095910000001</v>
      </c>
      <c r="N36" s="46">
        <v>1547.06898</v>
      </c>
      <c r="O36" s="46">
        <v>0</v>
      </c>
      <c r="P36" s="175">
        <v>0</v>
      </c>
      <c r="Q36" s="175">
        <v>108.97</v>
      </c>
      <c r="R36" s="175">
        <v>836.32</v>
      </c>
      <c r="S36" s="175">
        <v>0</v>
      </c>
      <c r="T36" s="46">
        <v>45292584.310000002</v>
      </c>
      <c r="U36" s="46">
        <v>2243.5817470000002</v>
      </c>
      <c r="V36" s="46">
        <v>2243.5817470000002</v>
      </c>
      <c r="W36" s="46">
        <v>45290340.729999997</v>
      </c>
      <c r="X36" s="46">
        <v>2243.5817470000002</v>
      </c>
      <c r="Y36" s="46">
        <v>45288679.350000001</v>
      </c>
    </row>
    <row r="37" spans="1:25" x14ac:dyDescent="0.3">
      <c r="A37" s="46" t="s">
        <v>343</v>
      </c>
      <c r="B37" s="46" t="s">
        <v>645</v>
      </c>
      <c r="C37" s="46" t="s">
        <v>56</v>
      </c>
      <c r="D37" s="46">
        <v>0</v>
      </c>
      <c r="E37" s="46">
        <v>0</v>
      </c>
      <c r="G37" s="46" t="s">
        <v>573</v>
      </c>
      <c r="H37" s="46" t="s">
        <v>483</v>
      </c>
      <c r="I37" s="46">
        <v>53675.895109999998</v>
      </c>
      <c r="J37" s="46">
        <v>58814.52074</v>
      </c>
      <c r="K37" s="46">
        <v>554443.03729999997</v>
      </c>
      <c r="L37" s="46">
        <v>0</v>
      </c>
      <c r="M37" s="46">
        <v>1.2416230000000001E-3</v>
      </c>
      <c r="N37" s="46">
        <v>1120</v>
      </c>
      <c r="O37" s="46">
        <v>0</v>
      </c>
      <c r="P37" s="175">
        <v>0</v>
      </c>
      <c r="Q37" s="175">
        <v>108.97</v>
      </c>
      <c r="R37" s="175">
        <v>600.45000000000005</v>
      </c>
      <c r="S37" s="175">
        <v>0</v>
      </c>
      <c r="T37" s="46">
        <v>555563.03850000002</v>
      </c>
      <c r="U37" s="46">
        <v>5138.6256229999999</v>
      </c>
      <c r="V37" s="46">
        <v>5138.6256229999999</v>
      </c>
      <c r="W37" s="46">
        <v>550424.4129</v>
      </c>
      <c r="X37" s="46">
        <v>5138.6256229999999</v>
      </c>
      <c r="Y37" s="46">
        <v>549304.41159999999</v>
      </c>
    </row>
    <row r="38" spans="1:25" x14ac:dyDescent="0.3">
      <c r="A38" s="46" t="s">
        <v>344</v>
      </c>
      <c r="B38" s="46" t="s">
        <v>646</v>
      </c>
      <c r="C38" s="46" t="s">
        <v>56</v>
      </c>
      <c r="D38" s="46">
        <v>0</v>
      </c>
      <c r="E38" s="46">
        <v>0</v>
      </c>
      <c r="G38" s="46" t="s">
        <v>573</v>
      </c>
      <c r="H38" s="46" t="s">
        <v>575</v>
      </c>
      <c r="I38" s="46">
        <v>6862.2482460000001</v>
      </c>
      <c r="J38" s="46">
        <v>7889.3807310000002</v>
      </c>
      <c r="K38" s="46">
        <v>34133291.799999997</v>
      </c>
      <c r="L38" s="46">
        <v>0</v>
      </c>
      <c r="M38" s="46">
        <v>135.30149180000001</v>
      </c>
      <c r="N38" s="46">
        <v>33089.369530000004</v>
      </c>
      <c r="O38" s="46">
        <v>0</v>
      </c>
      <c r="P38" s="175">
        <v>0</v>
      </c>
      <c r="Q38" s="175">
        <v>108.97</v>
      </c>
      <c r="R38" s="175">
        <v>723.79</v>
      </c>
      <c r="S38" s="175">
        <v>0</v>
      </c>
      <c r="T38" s="46">
        <v>34166516.469999999</v>
      </c>
      <c r="U38" s="46">
        <v>1027.132486</v>
      </c>
      <c r="V38" s="46">
        <v>1027.132486</v>
      </c>
      <c r="W38" s="46">
        <v>34165489.340000004</v>
      </c>
      <c r="X38" s="46">
        <v>1027.132486</v>
      </c>
      <c r="Y38" s="46">
        <v>34132264.670000002</v>
      </c>
    </row>
    <row r="39" spans="1:25" x14ac:dyDescent="0.3">
      <c r="A39" s="46" t="s">
        <v>345</v>
      </c>
      <c r="B39" s="46" t="s">
        <v>647</v>
      </c>
      <c r="C39" s="46" t="s">
        <v>56</v>
      </c>
      <c r="D39" s="46">
        <v>0</v>
      </c>
      <c r="E39" s="46">
        <v>0</v>
      </c>
      <c r="G39" s="46" t="s">
        <v>573</v>
      </c>
      <c r="H39" s="46" t="s">
        <v>467</v>
      </c>
      <c r="I39" s="46">
        <v>6651.4484709999997</v>
      </c>
      <c r="J39" s="46">
        <v>7021.5000110000001</v>
      </c>
      <c r="K39" s="46">
        <v>1779767.118</v>
      </c>
      <c r="L39" s="46">
        <v>0</v>
      </c>
      <c r="M39" s="46">
        <v>46.576856339999999</v>
      </c>
      <c r="N39" s="46">
        <v>11685.043449999999</v>
      </c>
      <c r="O39" s="46">
        <v>0</v>
      </c>
      <c r="P39" s="175">
        <v>0</v>
      </c>
      <c r="Q39" s="175">
        <v>108.97</v>
      </c>
      <c r="R39" s="175">
        <v>723.79</v>
      </c>
      <c r="S39" s="175">
        <v>0</v>
      </c>
      <c r="T39" s="46">
        <v>1791498.7379999999</v>
      </c>
      <c r="U39" s="46">
        <v>370.05154049999999</v>
      </c>
      <c r="V39" s="46">
        <v>370.05154049999999</v>
      </c>
      <c r="W39" s="46">
        <v>1791128.686</v>
      </c>
      <c r="X39" s="46">
        <v>370.05154049999999</v>
      </c>
      <c r="Y39" s="46">
        <v>1779397.0660000001</v>
      </c>
    </row>
    <row r="40" spans="1:25" x14ac:dyDescent="0.3">
      <c r="A40" s="46" t="s">
        <v>346</v>
      </c>
      <c r="B40" s="46" t="s">
        <v>648</v>
      </c>
      <c r="C40" s="46" t="s">
        <v>56</v>
      </c>
      <c r="D40" s="46">
        <v>0</v>
      </c>
      <c r="E40" s="46">
        <v>0</v>
      </c>
      <c r="G40" s="46" t="s">
        <v>576</v>
      </c>
      <c r="H40" s="46" t="s">
        <v>577</v>
      </c>
      <c r="I40" s="46">
        <v>7191.5985019999998</v>
      </c>
      <c r="J40" s="46">
        <v>9138.1685620000007</v>
      </c>
      <c r="K40" s="46">
        <v>6617350.8090000004</v>
      </c>
      <c r="L40" s="46">
        <v>0</v>
      </c>
      <c r="M40" s="46">
        <v>2.9466281159999999</v>
      </c>
      <c r="N40" s="46">
        <v>1120</v>
      </c>
      <c r="O40" s="46">
        <v>0</v>
      </c>
      <c r="P40" s="175">
        <v>0</v>
      </c>
      <c r="Q40" s="175">
        <v>115.95</v>
      </c>
      <c r="R40" s="175">
        <v>470.15</v>
      </c>
      <c r="S40" s="175">
        <v>0</v>
      </c>
      <c r="T40" s="46">
        <v>6618473.7560000001</v>
      </c>
      <c r="U40" s="46">
        <v>1946.5700609999999</v>
      </c>
      <c r="V40" s="46">
        <v>1946.5700609999999</v>
      </c>
      <c r="W40" s="46">
        <v>6616527.1859999998</v>
      </c>
      <c r="X40" s="46">
        <v>1946.5700609999999</v>
      </c>
      <c r="Y40" s="46">
        <v>6615404.2390000001</v>
      </c>
    </row>
    <row r="41" spans="1:25" x14ac:dyDescent="0.3">
      <c r="A41" s="46" t="s">
        <v>347</v>
      </c>
      <c r="B41" s="46" t="s">
        <v>649</v>
      </c>
      <c r="C41" s="46" t="s">
        <v>56</v>
      </c>
      <c r="D41" s="46">
        <v>0</v>
      </c>
      <c r="E41" s="46">
        <v>0</v>
      </c>
      <c r="G41" s="46" t="s">
        <v>576</v>
      </c>
      <c r="H41" s="46" t="s">
        <v>468</v>
      </c>
      <c r="I41" s="46">
        <v>10528.748020000001</v>
      </c>
      <c r="J41" s="46">
        <v>12798.903490000001</v>
      </c>
      <c r="K41" s="46">
        <v>6722232.8219999997</v>
      </c>
      <c r="L41" s="46">
        <v>29850</v>
      </c>
      <c r="M41" s="46">
        <v>140.8841644</v>
      </c>
      <c r="N41" s="46">
        <v>0</v>
      </c>
      <c r="O41" s="46">
        <v>0</v>
      </c>
      <c r="P41" s="175">
        <v>186.76</v>
      </c>
      <c r="Q41" s="175">
        <v>115.95</v>
      </c>
      <c r="R41" s="175">
        <v>0</v>
      </c>
      <c r="S41" s="175">
        <v>0</v>
      </c>
      <c r="T41" s="46">
        <v>6782073.7070000004</v>
      </c>
      <c r="U41" s="46">
        <v>2270.155471</v>
      </c>
      <c r="V41" s="46">
        <v>2270.155471</v>
      </c>
      <c r="W41" s="46">
        <v>6779803.551</v>
      </c>
      <c r="X41" s="46">
        <v>2270.155471</v>
      </c>
      <c r="Y41" s="46">
        <v>6779662.6670000004</v>
      </c>
    </row>
    <row r="42" spans="1:25" x14ac:dyDescent="0.3">
      <c r="A42" s="46" t="s">
        <v>348</v>
      </c>
      <c r="B42" s="46" t="s">
        <v>650</v>
      </c>
      <c r="C42" s="46" t="s">
        <v>56</v>
      </c>
      <c r="D42" s="46">
        <v>0</v>
      </c>
      <c r="E42" s="46">
        <v>0</v>
      </c>
      <c r="G42" s="46" t="s">
        <v>576</v>
      </c>
      <c r="H42" s="46" t="s">
        <v>578</v>
      </c>
      <c r="I42" s="46">
        <v>13570.012640000001</v>
      </c>
      <c r="J42" s="46">
        <v>16868.386330000001</v>
      </c>
      <c r="K42" s="46">
        <v>110592698.40000001</v>
      </c>
      <c r="L42" s="46">
        <v>17766</v>
      </c>
      <c r="M42" s="46">
        <v>31.966672859999999</v>
      </c>
      <c r="N42" s="46">
        <v>1120</v>
      </c>
      <c r="O42" s="46">
        <v>0</v>
      </c>
      <c r="P42" s="175">
        <v>118.77</v>
      </c>
      <c r="Q42" s="175">
        <v>115.95</v>
      </c>
      <c r="R42" s="175">
        <v>250</v>
      </c>
      <c r="S42" s="175">
        <v>0</v>
      </c>
      <c r="T42" s="46">
        <v>110629382.40000001</v>
      </c>
      <c r="U42" s="46">
        <v>3298.3736880000001</v>
      </c>
      <c r="V42" s="46">
        <v>3298.3736880000001</v>
      </c>
      <c r="W42" s="46">
        <v>110626084</v>
      </c>
      <c r="X42" s="46">
        <v>3298.3736880000001</v>
      </c>
      <c r="Y42" s="46">
        <v>110624932.09999999</v>
      </c>
    </row>
    <row r="43" spans="1:25" x14ac:dyDescent="0.3">
      <c r="A43" s="46" t="s">
        <v>349</v>
      </c>
      <c r="B43" s="46" t="s">
        <v>651</v>
      </c>
      <c r="C43" s="46" t="s">
        <v>56</v>
      </c>
      <c r="D43" s="46">
        <v>0</v>
      </c>
      <c r="E43" s="46">
        <v>0</v>
      </c>
      <c r="G43" s="46" t="s">
        <v>576</v>
      </c>
      <c r="H43" s="46" t="s">
        <v>579</v>
      </c>
      <c r="I43" s="46">
        <v>915.34227620000001</v>
      </c>
      <c r="J43" s="46">
        <v>1109.6177740000001</v>
      </c>
      <c r="K43" s="46">
        <v>2991018.892</v>
      </c>
      <c r="L43" s="46">
        <v>59594.761550000003</v>
      </c>
      <c r="M43" s="46">
        <v>163.31969789999999</v>
      </c>
      <c r="N43" s="46">
        <v>1844.219697</v>
      </c>
      <c r="O43" s="46">
        <v>0</v>
      </c>
      <c r="P43" s="175">
        <v>98</v>
      </c>
      <c r="Q43" s="175">
        <v>115.95</v>
      </c>
      <c r="R43" s="175">
        <v>250</v>
      </c>
      <c r="S43" s="175">
        <v>0</v>
      </c>
      <c r="T43" s="46">
        <v>3112215.9550000001</v>
      </c>
      <c r="U43" s="46">
        <v>194.27549730000001</v>
      </c>
      <c r="V43" s="46">
        <v>194.27549730000001</v>
      </c>
      <c r="W43" s="46">
        <v>3112021.679</v>
      </c>
      <c r="X43" s="46">
        <v>194.27549730000001</v>
      </c>
      <c r="Y43" s="46">
        <v>3110014.14</v>
      </c>
    </row>
    <row r="44" spans="1:25" x14ac:dyDescent="0.3">
      <c r="A44" s="46" t="s">
        <v>350</v>
      </c>
      <c r="B44" s="46" t="s">
        <v>652</v>
      </c>
      <c r="C44" s="46" t="s">
        <v>56</v>
      </c>
      <c r="D44" s="46">
        <v>0</v>
      </c>
      <c r="E44" s="46">
        <v>0</v>
      </c>
      <c r="G44" s="46" t="s">
        <v>576</v>
      </c>
      <c r="H44" s="46" t="s">
        <v>580</v>
      </c>
      <c r="I44" s="46">
        <v>17944.296709999999</v>
      </c>
      <c r="J44" s="46">
        <v>22452.63622</v>
      </c>
      <c r="K44" s="46">
        <v>19940503.539999999</v>
      </c>
      <c r="L44" s="46">
        <v>80925.763070000001</v>
      </c>
      <c r="M44" s="46">
        <v>1046.4873680000001</v>
      </c>
      <c r="N44" s="46">
        <v>1120</v>
      </c>
      <c r="O44" s="46">
        <v>0</v>
      </c>
      <c r="P44" s="175">
        <v>60.99</v>
      </c>
      <c r="Q44" s="175">
        <v>115.95</v>
      </c>
      <c r="R44" s="175">
        <v>815.34</v>
      </c>
      <c r="S44" s="175">
        <v>0</v>
      </c>
      <c r="T44" s="46">
        <v>20104521.559999999</v>
      </c>
      <c r="U44" s="46">
        <v>4508.339508</v>
      </c>
      <c r="V44" s="46">
        <v>4508.339508</v>
      </c>
      <c r="W44" s="46">
        <v>20100013.219999999</v>
      </c>
      <c r="X44" s="46">
        <v>4508.339508</v>
      </c>
      <c r="Y44" s="46">
        <v>20097846.73</v>
      </c>
    </row>
    <row r="45" spans="1:25" x14ac:dyDescent="0.3">
      <c r="A45" s="46" t="s">
        <v>351</v>
      </c>
      <c r="B45" s="46" t="s">
        <v>653</v>
      </c>
      <c r="C45" s="46" t="s">
        <v>56</v>
      </c>
      <c r="D45" s="46">
        <v>0</v>
      </c>
      <c r="E45" s="46">
        <v>0</v>
      </c>
      <c r="G45" s="46" t="s">
        <v>576</v>
      </c>
      <c r="H45" s="46" t="s">
        <v>576</v>
      </c>
      <c r="I45" s="46">
        <v>259.84154419999999</v>
      </c>
      <c r="J45" s="46">
        <v>277.22418210000001</v>
      </c>
      <c r="K45" s="46">
        <v>257795.6153</v>
      </c>
      <c r="L45" s="46">
        <v>3238</v>
      </c>
      <c r="M45" s="46">
        <v>8.5141772079999996</v>
      </c>
      <c r="N45" s="46">
        <v>1120</v>
      </c>
      <c r="O45" s="46">
        <v>0</v>
      </c>
      <c r="P45" s="175">
        <v>89.97</v>
      </c>
      <c r="Q45" s="175">
        <v>115.95</v>
      </c>
      <c r="R45" s="175">
        <v>815.34</v>
      </c>
      <c r="S45" s="175">
        <v>0</v>
      </c>
      <c r="T45" s="46">
        <v>265400.12949999998</v>
      </c>
      <c r="U45" s="46">
        <v>17.382637880000001</v>
      </c>
      <c r="V45" s="46">
        <v>17.382637880000001</v>
      </c>
      <c r="W45" s="46">
        <v>265382.74680000002</v>
      </c>
      <c r="X45" s="46">
        <v>17.382637880000001</v>
      </c>
      <c r="Y45" s="46">
        <v>264254.23259999999</v>
      </c>
    </row>
    <row r="46" spans="1:25" x14ac:dyDescent="0.3">
      <c r="A46" s="46" t="s">
        <v>352</v>
      </c>
      <c r="B46" s="46" t="s">
        <v>654</v>
      </c>
      <c r="C46" s="46" t="s">
        <v>56</v>
      </c>
      <c r="D46" s="46">
        <v>0</v>
      </c>
      <c r="E46" s="46">
        <v>0</v>
      </c>
      <c r="G46" s="46" t="s">
        <v>581</v>
      </c>
      <c r="H46" s="46" t="s">
        <v>582</v>
      </c>
      <c r="I46" s="46">
        <v>2960.7883630000001</v>
      </c>
      <c r="J46" s="46">
        <v>2960.7883630000001</v>
      </c>
      <c r="K46" s="46">
        <v>8144731.3219999997</v>
      </c>
      <c r="L46" s="46">
        <v>112638</v>
      </c>
      <c r="M46" s="46">
        <v>1486.3693430000001</v>
      </c>
      <c r="N46" s="46">
        <v>1120</v>
      </c>
      <c r="O46" s="46">
        <v>0</v>
      </c>
      <c r="P46" s="175">
        <v>110.78</v>
      </c>
      <c r="Q46" s="175">
        <v>115.95</v>
      </c>
      <c r="R46" s="175">
        <v>1244.5</v>
      </c>
      <c r="S46" s="175">
        <v>0</v>
      </c>
      <c r="T46" s="46">
        <v>8372613.6919999998</v>
      </c>
      <c r="U46" s="46">
        <v>0</v>
      </c>
      <c r="V46" s="46">
        <v>0</v>
      </c>
      <c r="W46" s="46">
        <v>8372613.6919999998</v>
      </c>
      <c r="X46" s="46">
        <v>0</v>
      </c>
      <c r="Y46" s="46">
        <v>8370007.3219999997</v>
      </c>
    </row>
    <row r="47" spans="1:25" x14ac:dyDescent="0.3">
      <c r="A47" s="46" t="s">
        <v>353</v>
      </c>
      <c r="B47" s="46" t="s">
        <v>655</v>
      </c>
      <c r="C47" s="46" t="s">
        <v>56</v>
      </c>
      <c r="D47" s="46">
        <v>0</v>
      </c>
      <c r="E47" s="46">
        <v>0</v>
      </c>
      <c r="G47" s="46" t="s">
        <v>583</v>
      </c>
      <c r="H47" s="46" t="s">
        <v>584</v>
      </c>
      <c r="I47" s="46">
        <v>452.09009939999999</v>
      </c>
      <c r="J47" s="46">
        <v>579.88074110000002</v>
      </c>
      <c r="K47" s="46">
        <v>4348590.8830000004</v>
      </c>
      <c r="L47" s="46">
        <v>7319</v>
      </c>
      <c r="M47" s="46">
        <v>489.1133011</v>
      </c>
      <c r="N47" s="46">
        <v>1120</v>
      </c>
      <c r="O47" s="46">
        <v>0</v>
      </c>
      <c r="P47" s="175">
        <v>265.12</v>
      </c>
      <c r="Q47" s="175">
        <v>115.95</v>
      </c>
      <c r="R47" s="175">
        <v>1185.28</v>
      </c>
      <c r="S47" s="175">
        <v>0</v>
      </c>
      <c r="T47" s="46">
        <v>4364837.9960000003</v>
      </c>
      <c r="U47" s="46">
        <v>127.79064169999999</v>
      </c>
      <c r="V47" s="46">
        <v>127.79064169999999</v>
      </c>
      <c r="W47" s="46">
        <v>4364710.2050000001</v>
      </c>
      <c r="X47" s="46">
        <v>127.79064169999999</v>
      </c>
      <c r="Y47" s="46">
        <v>4363101.0920000002</v>
      </c>
    </row>
    <row r="48" spans="1:25" x14ac:dyDescent="0.3">
      <c r="A48" s="46" t="s">
        <v>354</v>
      </c>
      <c r="B48" s="46" t="s">
        <v>656</v>
      </c>
      <c r="C48" s="46" t="s">
        <v>56</v>
      </c>
      <c r="D48" s="46">
        <v>0</v>
      </c>
      <c r="E48" s="46">
        <v>0</v>
      </c>
      <c r="G48" s="46" t="s">
        <v>583</v>
      </c>
      <c r="H48" s="46" t="s">
        <v>585</v>
      </c>
      <c r="I48" s="46">
        <v>1820.649416</v>
      </c>
      <c r="J48" s="46">
        <v>2335.0723899999998</v>
      </c>
      <c r="K48" s="46">
        <v>3616829.4249999998</v>
      </c>
      <c r="L48" s="46">
        <v>94830.824680000005</v>
      </c>
      <c r="M48" s="46">
        <v>400.26882660000001</v>
      </c>
      <c r="N48" s="46">
        <v>1120</v>
      </c>
      <c r="O48" s="46">
        <v>0</v>
      </c>
      <c r="P48" s="175">
        <v>113.8</v>
      </c>
      <c r="Q48" s="175">
        <v>115.95</v>
      </c>
      <c r="R48" s="175">
        <v>893.65</v>
      </c>
      <c r="S48" s="175">
        <v>0</v>
      </c>
      <c r="T48" s="46">
        <v>3808011.3429999999</v>
      </c>
      <c r="U48" s="46">
        <v>514.42297399999995</v>
      </c>
      <c r="V48" s="46">
        <v>514.42297399999995</v>
      </c>
      <c r="W48" s="46">
        <v>3807496.92</v>
      </c>
      <c r="X48" s="46">
        <v>514.42297399999995</v>
      </c>
      <c r="Y48" s="46">
        <v>3805976.6510000001</v>
      </c>
    </row>
    <row r="49" spans="1:25" x14ac:dyDescent="0.3">
      <c r="A49" s="46" t="s">
        <v>355</v>
      </c>
      <c r="B49" s="46" t="s">
        <v>657</v>
      </c>
      <c r="C49" s="46" t="s">
        <v>56</v>
      </c>
      <c r="D49" s="46">
        <v>0</v>
      </c>
      <c r="E49" s="46">
        <v>0</v>
      </c>
      <c r="G49" s="46" t="s">
        <v>583</v>
      </c>
      <c r="H49" s="46" t="s">
        <v>586</v>
      </c>
      <c r="I49" s="46">
        <v>16827.332350000001</v>
      </c>
      <c r="J49" s="46">
        <v>18260.924640000001</v>
      </c>
      <c r="K49" s="46">
        <v>2889855.4279999998</v>
      </c>
      <c r="L49" s="46">
        <v>45199.17785</v>
      </c>
      <c r="M49" s="46">
        <v>76.241927799999999</v>
      </c>
      <c r="N49" s="46">
        <v>1120</v>
      </c>
      <c r="O49" s="46">
        <v>0</v>
      </c>
      <c r="P49" s="175">
        <v>202.61</v>
      </c>
      <c r="Q49" s="175">
        <v>115.95</v>
      </c>
      <c r="R49" s="175">
        <v>897.02</v>
      </c>
      <c r="S49" s="175">
        <v>0</v>
      </c>
      <c r="T49" s="46">
        <v>2981450.0260000001</v>
      </c>
      <c r="U49" s="46">
        <v>1433.5922969999999</v>
      </c>
      <c r="V49" s="46">
        <v>1433.5922969999999</v>
      </c>
      <c r="W49" s="46">
        <v>2980016.4330000002</v>
      </c>
      <c r="X49" s="46">
        <v>1433.5922969999999</v>
      </c>
      <c r="Y49" s="46">
        <v>2978820.1910000001</v>
      </c>
    </row>
    <row r="50" spans="1:25" x14ac:dyDescent="0.3">
      <c r="A50" s="46" t="s">
        <v>356</v>
      </c>
      <c r="B50" s="46" t="s">
        <v>658</v>
      </c>
      <c r="C50" s="46" t="s">
        <v>56</v>
      </c>
      <c r="D50" s="46">
        <v>0</v>
      </c>
      <c r="E50" s="46">
        <v>0</v>
      </c>
      <c r="G50" s="46" t="s">
        <v>583</v>
      </c>
      <c r="H50" s="46" t="s">
        <v>587</v>
      </c>
      <c r="I50" s="46">
        <v>26407.883140000002</v>
      </c>
      <c r="J50" s="46">
        <v>32926.693010000003</v>
      </c>
      <c r="K50" s="46">
        <v>8349022.0460000001</v>
      </c>
      <c r="L50" s="46">
        <v>40693</v>
      </c>
      <c r="M50" s="46">
        <v>94.946267809999995</v>
      </c>
      <c r="N50" s="46">
        <v>1120</v>
      </c>
      <c r="O50" s="46">
        <v>0</v>
      </c>
      <c r="P50" s="175">
        <v>99.64</v>
      </c>
      <c r="Q50" s="175">
        <v>115.95</v>
      </c>
      <c r="R50" s="175">
        <v>859.43</v>
      </c>
      <c r="S50" s="175">
        <v>0</v>
      </c>
      <c r="T50" s="46">
        <v>8431622.9930000007</v>
      </c>
      <c r="U50" s="46">
        <v>6518.8098739999996</v>
      </c>
      <c r="V50" s="46">
        <v>6518.8098739999996</v>
      </c>
      <c r="W50" s="46">
        <v>8425104.1830000002</v>
      </c>
      <c r="X50" s="46">
        <v>6518.8098739999996</v>
      </c>
      <c r="Y50" s="46">
        <v>8423889.2369999997</v>
      </c>
    </row>
    <row r="51" spans="1:25" x14ac:dyDescent="0.3">
      <c r="A51" s="46" t="s">
        <v>357</v>
      </c>
      <c r="B51" s="46" t="s">
        <v>659</v>
      </c>
      <c r="C51" s="46" t="s">
        <v>56</v>
      </c>
      <c r="D51" s="46">
        <v>0</v>
      </c>
      <c r="E51" s="46">
        <v>0</v>
      </c>
      <c r="G51" s="46" t="s">
        <v>583</v>
      </c>
      <c r="H51" s="46" t="s">
        <v>461</v>
      </c>
      <c r="I51" s="46">
        <v>31524.752939999998</v>
      </c>
      <c r="J51" s="46">
        <v>40381.066610000002</v>
      </c>
      <c r="K51" s="46">
        <v>966539.72120000003</v>
      </c>
      <c r="L51" s="46">
        <v>36453</v>
      </c>
      <c r="M51" s="46">
        <v>76.397627080000007</v>
      </c>
      <c r="N51" s="46">
        <v>1921.5070310000001</v>
      </c>
      <c r="O51" s="46">
        <v>347.2</v>
      </c>
      <c r="P51" s="175">
        <v>145.47</v>
      </c>
      <c r="Q51" s="175">
        <v>115.95</v>
      </c>
      <c r="R51" s="175">
        <v>939.74</v>
      </c>
      <c r="S51" s="175">
        <v>587.92999999999995</v>
      </c>
      <c r="T51" s="46">
        <v>1041790.826</v>
      </c>
      <c r="U51" s="46">
        <v>8856.3136670000004</v>
      </c>
      <c r="V51" s="46">
        <v>8856.3136670000004</v>
      </c>
      <c r="W51" s="46">
        <v>1032934.512</v>
      </c>
      <c r="X51" s="46">
        <v>8856.3136670000004</v>
      </c>
      <c r="Y51" s="46">
        <v>1030589.407</v>
      </c>
    </row>
    <row r="52" spans="1:25" x14ac:dyDescent="0.3">
      <c r="A52" s="46" t="s">
        <v>358</v>
      </c>
      <c r="B52" s="46" t="s">
        <v>660</v>
      </c>
      <c r="C52" s="46" t="s">
        <v>56</v>
      </c>
      <c r="D52" s="46">
        <v>0</v>
      </c>
      <c r="E52" s="46">
        <v>0</v>
      </c>
      <c r="G52" s="46" t="s">
        <v>583</v>
      </c>
      <c r="H52" s="46" t="s">
        <v>588</v>
      </c>
      <c r="I52" s="46">
        <v>5614.7951409999996</v>
      </c>
      <c r="J52" s="46">
        <v>6760.2300480000004</v>
      </c>
      <c r="K52" s="46">
        <v>1259035.67</v>
      </c>
      <c r="L52" s="46">
        <v>0</v>
      </c>
      <c r="M52" s="46">
        <v>3.683605376</v>
      </c>
      <c r="N52" s="46">
        <v>1120</v>
      </c>
      <c r="O52" s="46">
        <v>0</v>
      </c>
      <c r="P52" s="175">
        <v>0</v>
      </c>
      <c r="Q52" s="175">
        <v>115.95</v>
      </c>
      <c r="R52" s="175">
        <v>928.77</v>
      </c>
      <c r="S52" s="175">
        <v>0</v>
      </c>
      <c r="T52" s="46">
        <v>1260159.3540000001</v>
      </c>
      <c r="U52" s="46">
        <v>1145.4349070000001</v>
      </c>
      <c r="V52" s="46">
        <v>1145.4349070000001</v>
      </c>
      <c r="W52" s="46">
        <v>1259013.919</v>
      </c>
      <c r="X52" s="46">
        <v>1145.4349070000001</v>
      </c>
      <c r="Y52" s="46">
        <v>1257890.236</v>
      </c>
    </row>
    <row r="53" spans="1:25" x14ac:dyDescent="0.3">
      <c r="A53" s="46" t="s">
        <v>359</v>
      </c>
      <c r="B53" s="46" t="s">
        <v>661</v>
      </c>
      <c r="C53" s="46" t="s">
        <v>56</v>
      </c>
      <c r="D53" s="46">
        <v>0</v>
      </c>
      <c r="E53" s="46">
        <v>0</v>
      </c>
      <c r="G53" s="46" t="s">
        <v>589</v>
      </c>
      <c r="H53" s="46" t="s">
        <v>590</v>
      </c>
      <c r="I53" s="46">
        <v>7929.4968520000002</v>
      </c>
      <c r="J53" s="46">
        <v>8383.3630690000009</v>
      </c>
      <c r="K53" s="46">
        <v>14591.38704</v>
      </c>
      <c r="L53" s="46">
        <v>16770.211569999999</v>
      </c>
      <c r="M53" s="46">
        <v>1470.696459</v>
      </c>
      <c r="N53" s="46">
        <v>0</v>
      </c>
      <c r="O53" s="46">
        <v>0</v>
      </c>
      <c r="P53" s="175">
        <v>124.74</v>
      </c>
      <c r="Q53" s="175">
        <v>115.95</v>
      </c>
      <c r="R53" s="175">
        <v>0</v>
      </c>
      <c r="S53" s="175">
        <v>0</v>
      </c>
      <c r="T53" s="46">
        <v>49602.506630000003</v>
      </c>
      <c r="U53" s="46">
        <v>453.86621709999997</v>
      </c>
      <c r="V53" s="46">
        <v>453.86621709999997</v>
      </c>
      <c r="W53" s="46">
        <v>49148.64041</v>
      </c>
      <c r="X53" s="46">
        <v>453.86621709999997</v>
      </c>
      <c r="Y53" s="46">
        <v>47677.943950000001</v>
      </c>
    </row>
    <row r="54" spans="1:25" x14ac:dyDescent="0.3">
      <c r="A54" s="46" t="s">
        <v>360</v>
      </c>
      <c r="B54" s="46" t="s">
        <v>662</v>
      </c>
      <c r="C54" s="46" t="s">
        <v>56</v>
      </c>
      <c r="D54" s="46">
        <v>1</v>
      </c>
      <c r="E54" s="46">
        <v>0</v>
      </c>
      <c r="G54" s="46" t="s">
        <v>589</v>
      </c>
      <c r="H54" s="46" t="s">
        <v>591</v>
      </c>
      <c r="I54" s="46">
        <v>22297.822410000001</v>
      </c>
      <c r="J54" s="46">
        <v>26462.21026</v>
      </c>
      <c r="K54" s="46">
        <v>197525.1153</v>
      </c>
      <c r="L54" s="46">
        <v>0</v>
      </c>
      <c r="M54" s="46">
        <v>102.4014316</v>
      </c>
      <c r="N54" s="46">
        <v>11200</v>
      </c>
      <c r="O54" s="46">
        <v>514.64</v>
      </c>
      <c r="P54" s="175">
        <v>0</v>
      </c>
      <c r="Q54" s="175">
        <v>115.95</v>
      </c>
      <c r="R54" s="175">
        <v>846.12</v>
      </c>
      <c r="S54" s="175">
        <v>474.38</v>
      </c>
      <c r="T54" s="46">
        <v>209342.15669999999</v>
      </c>
      <c r="U54" s="46">
        <v>4164.3878519999998</v>
      </c>
      <c r="V54" s="46">
        <v>4164.3878519999998</v>
      </c>
      <c r="W54" s="46">
        <v>205177.76879999999</v>
      </c>
      <c r="X54" s="46">
        <v>4164.3878519999998</v>
      </c>
      <c r="Y54" s="46">
        <v>193360.7274</v>
      </c>
    </row>
    <row r="55" spans="1:25" x14ac:dyDescent="0.3">
      <c r="A55" s="46" t="s">
        <v>361</v>
      </c>
      <c r="B55" s="46" t="s">
        <v>663</v>
      </c>
      <c r="C55" s="46" t="s">
        <v>56</v>
      </c>
      <c r="D55" s="46">
        <v>1</v>
      </c>
      <c r="E55" s="46">
        <v>0</v>
      </c>
      <c r="G55" s="46" t="s">
        <v>589</v>
      </c>
      <c r="H55" s="46" t="s">
        <v>592</v>
      </c>
      <c r="I55" s="46">
        <v>1296.739118</v>
      </c>
      <c r="J55" s="46">
        <v>1652.80828</v>
      </c>
      <c r="K55" s="46">
        <v>0</v>
      </c>
      <c r="L55" s="46">
        <v>0</v>
      </c>
      <c r="M55" s="46">
        <v>68.044377179999998</v>
      </c>
      <c r="N55" s="46">
        <v>8076.9747379999999</v>
      </c>
      <c r="O55" s="46">
        <v>0</v>
      </c>
      <c r="P55" s="175">
        <v>0</v>
      </c>
      <c r="Q55" s="175">
        <v>115.95</v>
      </c>
      <c r="R55" s="175">
        <v>910.21</v>
      </c>
      <c r="S55" s="175">
        <v>0</v>
      </c>
      <c r="T55" s="46">
        <v>8145.0191150000001</v>
      </c>
      <c r="U55" s="46">
        <v>356.06916230000002</v>
      </c>
      <c r="V55" s="46">
        <v>356.06916230000002</v>
      </c>
      <c r="W55" s="46">
        <v>7788.9499530000003</v>
      </c>
      <c r="X55" s="46">
        <v>356.06916230000002</v>
      </c>
      <c r="Y55" s="46">
        <v>-356.06916230000002</v>
      </c>
    </row>
    <row r="56" spans="1:25" x14ac:dyDescent="0.3">
      <c r="A56" s="46" t="s">
        <v>362</v>
      </c>
      <c r="B56" s="46" t="s">
        <v>664</v>
      </c>
      <c r="C56" s="46" t="s">
        <v>56</v>
      </c>
      <c r="D56" s="46">
        <v>1</v>
      </c>
      <c r="E56" s="46">
        <v>0</v>
      </c>
      <c r="G56" s="46" t="s">
        <v>589</v>
      </c>
      <c r="H56" s="46" t="s">
        <v>593</v>
      </c>
      <c r="I56" s="46">
        <v>58988.541940000003</v>
      </c>
      <c r="J56" s="46">
        <v>72081.361709999997</v>
      </c>
      <c r="K56" s="46">
        <v>6335285.6720000003</v>
      </c>
      <c r="L56" s="46">
        <v>0</v>
      </c>
      <c r="M56" s="46">
        <v>755.37476070000002</v>
      </c>
      <c r="N56" s="46">
        <v>11200</v>
      </c>
      <c r="O56" s="46">
        <v>0</v>
      </c>
      <c r="P56" s="175">
        <v>0</v>
      </c>
      <c r="Q56" s="175">
        <v>115.95</v>
      </c>
      <c r="R56" s="175">
        <v>1024.8699999999999</v>
      </c>
      <c r="S56" s="175">
        <v>0</v>
      </c>
      <c r="T56" s="46">
        <v>6347241.0470000003</v>
      </c>
      <c r="U56" s="46">
        <v>13092.81978</v>
      </c>
      <c r="V56" s="46">
        <v>13092.81978</v>
      </c>
      <c r="W56" s="46">
        <v>6334148.227</v>
      </c>
      <c r="X56" s="46">
        <v>13092.81978</v>
      </c>
      <c r="Y56" s="46">
        <v>6322192.852</v>
      </c>
    </row>
    <row r="57" spans="1:25" x14ac:dyDescent="0.3">
      <c r="A57" s="46" t="s">
        <v>363</v>
      </c>
      <c r="B57" s="46" t="s">
        <v>665</v>
      </c>
      <c r="C57" s="46" t="s">
        <v>56</v>
      </c>
      <c r="D57" s="46">
        <v>0</v>
      </c>
      <c r="E57" s="46">
        <v>0</v>
      </c>
      <c r="G57" s="46" t="s">
        <v>589</v>
      </c>
      <c r="H57" s="46" t="s">
        <v>594</v>
      </c>
      <c r="I57" s="46">
        <v>293.18975760000001</v>
      </c>
      <c r="J57" s="46">
        <v>374.62881929999998</v>
      </c>
      <c r="K57" s="46">
        <v>16628834.939999999</v>
      </c>
      <c r="L57" s="46">
        <v>0</v>
      </c>
      <c r="M57" s="46">
        <v>109.9232576</v>
      </c>
      <c r="N57" s="46">
        <v>1120</v>
      </c>
      <c r="O57" s="46">
        <v>0</v>
      </c>
      <c r="P57" s="175">
        <v>0</v>
      </c>
      <c r="Q57" s="175">
        <v>115.95</v>
      </c>
      <c r="R57" s="175">
        <v>738.41</v>
      </c>
      <c r="S57" s="175">
        <v>0</v>
      </c>
      <c r="T57" s="46">
        <v>16630064.869999999</v>
      </c>
      <c r="U57" s="46">
        <v>81.439061719999998</v>
      </c>
      <c r="V57" s="46">
        <v>81.439061719999998</v>
      </c>
      <c r="W57" s="46">
        <v>16629983.43</v>
      </c>
      <c r="X57" s="46">
        <v>81.439061719999998</v>
      </c>
      <c r="Y57" s="46">
        <v>16628753.5</v>
      </c>
    </row>
    <row r="58" spans="1:25" x14ac:dyDescent="0.3">
      <c r="A58" s="46" t="s">
        <v>364</v>
      </c>
      <c r="B58" s="46" t="s">
        <v>666</v>
      </c>
      <c r="C58" s="46" t="s">
        <v>56</v>
      </c>
      <c r="D58" s="46">
        <v>0</v>
      </c>
      <c r="E58" s="46">
        <v>0</v>
      </c>
      <c r="G58" s="46" t="s">
        <v>589</v>
      </c>
      <c r="H58" s="46" t="s">
        <v>595</v>
      </c>
      <c r="I58" s="46">
        <v>428.10881260000002</v>
      </c>
      <c r="J58" s="46">
        <v>549.04131559999996</v>
      </c>
      <c r="K58" s="46">
        <v>5246269.8969999999</v>
      </c>
      <c r="L58" s="46">
        <v>143032.69820000001</v>
      </c>
      <c r="M58" s="46">
        <v>5448.296969</v>
      </c>
      <c r="N58" s="46">
        <v>11200</v>
      </c>
      <c r="O58" s="46">
        <v>0</v>
      </c>
      <c r="P58" s="175">
        <v>80.73</v>
      </c>
      <c r="Q58" s="175">
        <v>115.95</v>
      </c>
      <c r="R58" s="175">
        <v>1063.25</v>
      </c>
      <c r="S58" s="175">
        <v>0</v>
      </c>
      <c r="T58" s="46">
        <v>5548983.591</v>
      </c>
      <c r="U58" s="46">
        <v>120.932503</v>
      </c>
      <c r="V58" s="46">
        <v>120.932503</v>
      </c>
      <c r="W58" s="46">
        <v>5548862.6579999998</v>
      </c>
      <c r="X58" s="46">
        <v>120.932503</v>
      </c>
      <c r="Y58" s="46">
        <v>5532214.3609999996</v>
      </c>
    </row>
    <row r="59" spans="1:25" x14ac:dyDescent="0.3">
      <c r="A59" s="46" t="s">
        <v>365</v>
      </c>
      <c r="B59" s="46" t="s">
        <v>667</v>
      </c>
      <c r="C59" s="46" t="s">
        <v>56</v>
      </c>
      <c r="D59" s="46">
        <v>1</v>
      </c>
      <c r="E59" s="46">
        <v>0</v>
      </c>
      <c r="G59" s="46" t="s">
        <v>589</v>
      </c>
      <c r="H59" s="46" t="s">
        <v>596</v>
      </c>
      <c r="I59" s="46">
        <v>12290.96931</v>
      </c>
      <c r="J59" s="46">
        <v>14176.65062</v>
      </c>
      <c r="K59" s="46">
        <v>23690195.68</v>
      </c>
      <c r="L59" s="46">
        <v>0</v>
      </c>
      <c r="M59" s="46">
        <v>1360.903906</v>
      </c>
      <c r="N59" s="46">
        <v>1120</v>
      </c>
      <c r="O59" s="46">
        <v>0</v>
      </c>
      <c r="P59" s="175">
        <v>0</v>
      </c>
      <c r="Q59" s="175">
        <v>115.95</v>
      </c>
      <c r="R59" s="175">
        <v>1039.75</v>
      </c>
      <c r="S59" s="175">
        <v>0</v>
      </c>
      <c r="T59" s="46">
        <v>23692676.579999998</v>
      </c>
      <c r="U59" s="46">
        <v>1885.6813050000001</v>
      </c>
      <c r="V59" s="46">
        <v>1885.6813050000001</v>
      </c>
      <c r="W59" s="46">
        <v>23690790.899999999</v>
      </c>
      <c r="X59" s="46">
        <v>1885.6813050000001</v>
      </c>
      <c r="Y59" s="46">
        <v>23688310</v>
      </c>
    </row>
    <row r="60" spans="1:25" x14ac:dyDescent="0.3">
      <c r="A60" s="46" t="s">
        <v>366</v>
      </c>
      <c r="B60" s="46" t="s">
        <v>668</v>
      </c>
      <c r="C60" s="46" t="s">
        <v>56</v>
      </c>
      <c r="D60" s="46">
        <v>1</v>
      </c>
      <c r="E60" s="46">
        <v>0</v>
      </c>
      <c r="G60" s="46" t="s">
        <v>589</v>
      </c>
      <c r="H60" s="46" t="s">
        <v>597</v>
      </c>
      <c r="I60" s="46">
        <v>10300.807059999999</v>
      </c>
      <c r="J60" s="46">
        <v>12833.375770000001</v>
      </c>
      <c r="K60" s="46">
        <v>5370498.4960000003</v>
      </c>
      <c r="L60" s="46">
        <v>0</v>
      </c>
      <c r="M60" s="46">
        <v>1352.463221</v>
      </c>
      <c r="N60" s="46">
        <v>5876.0143850000004</v>
      </c>
      <c r="O60" s="46">
        <v>0</v>
      </c>
      <c r="P60" s="175">
        <v>0</v>
      </c>
      <c r="Q60" s="175">
        <v>115.95</v>
      </c>
      <c r="R60" s="175">
        <v>1008.98</v>
      </c>
      <c r="S60" s="175">
        <v>0</v>
      </c>
      <c r="T60" s="46">
        <v>5377726.9740000004</v>
      </c>
      <c r="U60" s="46">
        <v>2532.568714</v>
      </c>
      <c r="V60" s="46">
        <v>2532.568714</v>
      </c>
      <c r="W60" s="46">
        <v>5375194.4050000003</v>
      </c>
      <c r="X60" s="46">
        <v>2532.568714</v>
      </c>
      <c r="Y60" s="46">
        <v>5367965.9280000003</v>
      </c>
    </row>
    <row r="61" spans="1:25" x14ac:dyDescent="0.3">
      <c r="A61" s="46" t="s">
        <v>367</v>
      </c>
      <c r="B61" s="46" t="s">
        <v>669</v>
      </c>
      <c r="C61" s="46" t="s">
        <v>56</v>
      </c>
      <c r="D61" s="46">
        <v>1</v>
      </c>
      <c r="E61" s="46">
        <v>0</v>
      </c>
      <c r="G61" s="46" t="s">
        <v>589</v>
      </c>
      <c r="H61" s="46" t="s">
        <v>598</v>
      </c>
      <c r="I61" s="46">
        <v>3724.835924</v>
      </c>
      <c r="J61" s="46">
        <v>4705.911634</v>
      </c>
      <c r="K61" s="46">
        <v>7576859.2319999998</v>
      </c>
      <c r="L61" s="46">
        <v>0</v>
      </c>
      <c r="M61" s="46">
        <v>397.0875054</v>
      </c>
      <c r="N61" s="46">
        <v>1120</v>
      </c>
      <c r="O61" s="46">
        <v>0</v>
      </c>
      <c r="P61" s="175">
        <v>0</v>
      </c>
      <c r="Q61" s="175">
        <v>115.95</v>
      </c>
      <c r="R61" s="175">
        <v>731.95</v>
      </c>
      <c r="S61" s="175">
        <v>0</v>
      </c>
      <c r="T61" s="46">
        <v>7578376.3190000001</v>
      </c>
      <c r="U61" s="46">
        <v>981.07570980000003</v>
      </c>
      <c r="V61" s="46">
        <v>981.07570980000003</v>
      </c>
      <c r="W61" s="46">
        <v>7577395.2439999999</v>
      </c>
      <c r="X61" s="46">
        <v>981.07570980000003</v>
      </c>
      <c r="Y61" s="46">
        <v>7575878.1560000004</v>
      </c>
    </row>
    <row r="62" spans="1:25" x14ac:dyDescent="0.3">
      <c r="A62" s="46" t="s">
        <v>368</v>
      </c>
      <c r="B62" s="46" t="s">
        <v>670</v>
      </c>
      <c r="C62" s="46" t="s">
        <v>56</v>
      </c>
      <c r="D62" s="46">
        <v>1</v>
      </c>
      <c r="E62" s="46">
        <v>0</v>
      </c>
      <c r="G62" s="46" t="s">
        <v>589</v>
      </c>
      <c r="H62" s="46" t="s">
        <v>599</v>
      </c>
      <c r="I62" s="46">
        <v>17437.421559999999</v>
      </c>
      <c r="J62" s="46">
        <v>22013.868160000002</v>
      </c>
      <c r="K62" s="46">
        <v>5032137.1069999998</v>
      </c>
      <c r="L62" s="46">
        <v>0</v>
      </c>
      <c r="M62" s="46">
        <v>496.21902369999998</v>
      </c>
      <c r="N62" s="46">
        <v>1120</v>
      </c>
      <c r="O62" s="46">
        <v>0</v>
      </c>
      <c r="P62" s="175">
        <v>0</v>
      </c>
      <c r="Q62" s="175">
        <v>115.95</v>
      </c>
      <c r="R62" s="175">
        <v>731.95</v>
      </c>
      <c r="S62" s="175">
        <v>0</v>
      </c>
      <c r="T62" s="46">
        <v>5033753.3260000004</v>
      </c>
      <c r="U62" s="46">
        <v>4576.4466050000001</v>
      </c>
      <c r="V62" s="46">
        <v>4576.4466050000001</v>
      </c>
      <c r="W62" s="46">
        <v>5029176.8789999997</v>
      </c>
      <c r="X62" s="46">
        <v>4576.4466050000001</v>
      </c>
      <c r="Y62" s="46">
        <v>5027560.66</v>
      </c>
    </row>
    <row r="63" spans="1:25" x14ac:dyDescent="0.3">
      <c r="A63" s="46" t="s">
        <v>369</v>
      </c>
      <c r="B63" s="46" t="s">
        <v>671</v>
      </c>
      <c r="C63" s="46" t="s">
        <v>56</v>
      </c>
      <c r="D63" s="46">
        <v>1</v>
      </c>
      <c r="E63" s="46">
        <v>0</v>
      </c>
      <c r="G63" s="46" t="s">
        <v>589</v>
      </c>
      <c r="H63" s="46" t="s">
        <v>478</v>
      </c>
      <c r="I63" s="46">
        <v>30423.977360000001</v>
      </c>
      <c r="J63" s="46">
        <v>38732.455410000002</v>
      </c>
      <c r="K63" s="46">
        <v>9554192.7559999991</v>
      </c>
      <c r="L63" s="46">
        <v>0</v>
      </c>
      <c r="M63" s="46">
        <v>2081.4540659999998</v>
      </c>
      <c r="N63" s="46">
        <v>1120</v>
      </c>
      <c r="O63" s="46">
        <v>1153.5999999999999</v>
      </c>
      <c r="P63" s="175">
        <v>0</v>
      </c>
      <c r="Q63" s="175">
        <v>115.95</v>
      </c>
      <c r="R63" s="175">
        <v>807.06</v>
      </c>
      <c r="S63" s="175">
        <v>72.14</v>
      </c>
      <c r="T63" s="46">
        <v>9558547.8100000005</v>
      </c>
      <c r="U63" s="46">
        <v>8308.4780559999999</v>
      </c>
      <c r="V63" s="46">
        <v>8308.4780559999999</v>
      </c>
      <c r="W63" s="46">
        <v>9550239.3320000004</v>
      </c>
      <c r="X63" s="46">
        <v>8308.4780559999999</v>
      </c>
      <c r="Y63" s="46">
        <v>9545884.2770000007</v>
      </c>
    </row>
    <row r="64" spans="1:25" x14ac:dyDescent="0.3">
      <c r="A64" s="46" t="s">
        <v>370</v>
      </c>
      <c r="B64" s="46" t="s">
        <v>672</v>
      </c>
      <c r="C64" s="46" t="s">
        <v>56</v>
      </c>
      <c r="D64" s="46">
        <v>1</v>
      </c>
      <c r="E64" s="46">
        <v>0</v>
      </c>
      <c r="G64" s="46" t="s">
        <v>589</v>
      </c>
      <c r="H64" s="46" t="s">
        <v>600</v>
      </c>
      <c r="I64" s="46">
        <v>305205.93949999998</v>
      </c>
      <c r="J64" s="46">
        <v>390916.21720000001</v>
      </c>
      <c r="K64" s="46">
        <v>1556632.6310000001</v>
      </c>
      <c r="L64" s="46">
        <v>0</v>
      </c>
      <c r="M64" s="46">
        <v>1662.9185849999999</v>
      </c>
      <c r="N64" s="46">
        <v>1120</v>
      </c>
      <c r="O64" s="46">
        <v>229.6</v>
      </c>
      <c r="P64" s="175">
        <v>0</v>
      </c>
      <c r="Q64" s="175">
        <v>115.95</v>
      </c>
      <c r="R64" s="175">
        <v>811.9</v>
      </c>
      <c r="S64" s="175">
        <v>453.13</v>
      </c>
      <c r="T64" s="46">
        <v>1559645.149</v>
      </c>
      <c r="U64" s="46">
        <v>85710.277789999993</v>
      </c>
      <c r="V64" s="46">
        <v>85710.277789999993</v>
      </c>
      <c r="W64" s="46">
        <v>1473934.871</v>
      </c>
      <c r="X64" s="46">
        <v>85710.277789999993</v>
      </c>
      <c r="Y64" s="46">
        <v>1470922.3529999999</v>
      </c>
    </row>
    <row r="65" spans="1:25" x14ac:dyDescent="0.3">
      <c r="A65" s="46" t="s">
        <v>371</v>
      </c>
      <c r="B65" s="46" t="s">
        <v>673</v>
      </c>
      <c r="C65" s="46" t="s">
        <v>56</v>
      </c>
      <c r="D65" s="46">
        <v>1</v>
      </c>
      <c r="E65" s="46">
        <v>0</v>
      </c>
      <c r="G65" s="46" t="s">
        <v>589</v>
      </c>
      <c r="H65" s="46" t="s">
        <v>601</v>
      </c>
      <c r="I65" s="46">
        <v>37909.514029999998</v>
      </c>
      <c r="J65" s="46">
        <v>48299.8439</v>
      </c>
      <c r="K65" s="46">
        <v>3932479.139</v>
      </c>
      <c r="L65" s="46">
        <v>0</v>
      </c>
      <c r="M65" s="46">
        <v>2612.4501749999999</v>
      </c>
      <c r="N65" s="46">
        <v>1120</v>
      </c>
      <c r="O65" s="46">
        <v>0</v>
      </c>
      <c r="P65" s="175">
        <v>0</v>
      </c>
      <c r="Q65" s="175">
        <v>115.95</v>
      </c>
      <c r="R65" s="175">
        <v>855.7</v>
      </c>
      <c r="S65" s="175">
        <v>0</v>
      </c>
      <c r="T65" s="46">
        <v>3936211.5890000002</v>
      </c>
      <c r="U65" s="46">
        <v>10390.32987</v>
      </c>
      <c r="V65" s="46">
        <v>10390.32987</v>
      </c>
      <c r="W65" s="46">
        <v>3925821.2590000001</v>
      </c>
      <c r="X65" s="46">
        <v>10390.32987</v>
      </c>
      <c r="Y65" s="46">
        <v>3922088.8089999999</v>
      </c>
    </row>
    <row r="66" spans="1:25" x14ac:dyDescent="0.3">
      <c r="A66" s="46" t="s">
        <v>372</v>
      </c>
      <c r="B66" s="46" t="s">
        <v>674</v>
      </c>
      <c r="C66" s="46" t="s">
        <v>56</v>
      </c>
      <c r="D66" s="46">
        <v>1</v>
      </c>
      <c r="E66" s="46">
        <v>0</v>
      </c>
      <c r="G66" s="46" t="s">
        <v>589</v>
      </c>
      <c r="H66" s="46" t="s">
        <v>602</v>
      </c>
      <c r="I66" s="46">
        <v>35355.336640000001</v>
      </c>
      <c r="J66" s="46">
        <v>44553.957549999999</v>
      </c>
      <c r="K66" s="46">
        <v>6302205.182</v>
      </c>
      <c r="L66" s="46">
        <v>0</v>
      </c>
      <c r="M66" s="46">
        <v>2690.0260079999998</v>
      </c>
      <c r="N66" s="46">
        <v>2386.99278</v>
      </c>
      <c r="O66" s="46">
        <v>0</v>
      </c>
      <c r="P66" s="175">
        <v>0</v>
      </c>
      <c r="Q66" s="175">
        <v>115.95</v>
      </c>
      <c r="R66" s="175">
        <v>807.65</v>
      </c>
      <c r="S66" s="175">
        <v>0</v>
      </c>
      <c r="T66" s="46">
        <v>6307282.2010000004</v>
      </c>
      <c r="U66" s="46">
        <v>9198.6209070000004</v>
      </c>
      <c r="V66" s="46">
        <v>9198.6209070000004</v>
      </c>
      <c r="W66" s="46">
        <v>6298083.5800000001</v>
      </c>
      <c r="X66" s="46">
        <v>9198.6209070000004</v>
      </c>
      <c r="Y66" s="46">
        <v>6293006.5609999998</v>
      </c>
    </row>
    <row r="67" spans="1:25" x14ac:dyDescent="0.3">
      <c r="A67" s="46" t="s">
        <v>373</v>
      </c>
      <c r="B67" s="46" t="s">
        <v>675</v>
      </c>
      <c r="C67" s="46" t="s">
        <v>56</v>
      </c>
      <c r="D67" s="46">
        <v>1</v>
      </c>
      <c r="E67" s="46">
        <v>0</v>
      </c>
      <c r="G67" s="46" t="s">
        <v>589</v>
      </c>
      <c r="H67" s="46" t="s">
        <v>603</v>
      </c>
      <c r="I67" s="46">
        <v>6454.8262430000004</v>
      </c>
      <c r="J67" s="46">
        <v>7681.9540749999996</v>
      </c>
      <c r="K67" s="46">
        <v>3533830.3670000001</v>
      </c>
      <c r="L67" s="46">
        <v>0</v>
      </c>
      <c r="M67" s="46">
        <v>1102.124035</v>
      </c>
      <c r="N67" s="46">
        <v>0</v>
      </c>
      <c r="O67" s="46">
        <v>0</v>
      </c>
      <c r="P67" s="175">
        <v>0</v>
      </c>
      <c r="Q67" s="175">
        <v>115.95</v>
      </c>
      <c r="R67" s="175">
        <v>0</v>
      </c>
      <c r="S67" s="175">
        <v>0</v>
      </c>
      <c r="T67" s="46">
        <v>3534932.4909999999</v>
      </c>
      <c r="U67" s="46">
        <v>1227.127831</v>
      </c>
      <c r="V67" s="46">
        <v>1227.127831</v>
      </c>
      <c r="W67" s="46">
        <v>3533705.3629999999</v>
      </c>
      <c r="X67" s="46">
        <v>1227.127831</v>
      </c>
      <c r="Y67" s="46">
        <v>3532603.2390000001</v>
      </c>
    </row>
    <row r="68" spans="1:25" x14ac:dyDescent="0.3">
      <c r="A68" s="46" t="s">
        <v>374</v>
      </c>
      <c r="B68" s="46" t="s">
        <v>676</v>
      </c>
      <c r="C68" s="46" t="s">
        <v>56</v>
      </c>
      <c r="D68" s="46">
        <v>1</v>
      </c>
      <c r="E68" s="46">
        <v>0</v>
      </c>
      <c r="G68" s="46" t="s">
        <v>589</v>
      </c>
      <c r="H68" s="46" t="s">
        <v>604</v>
      </c>
      <c r="I68" s="46">
        <v>10730.206190000001</v>
      </c>
      <c r="J68" s="46">
        <v>13411.34498</v>
      </c>
      <c r="K68" s="46">
        <v>370568.3455</v>
      </c>
      <c r="L68" s="46">
        <v>0</v>
      </c>
      <c r="M68" s="46">
        <v>678.62387390000004</v>
      </c>
      <c r="N68" s="46">
        <v>1120</v>
      </c>
      <c r="O68" s="46">
        <v>0</v>
      </c>
      <c r="P68" s="175">
        <v>0</v>
      </c>
      <c r="Q68" s="175">
        <v>115.95</v>
      </c>
      <c r="R68" s="175">
        <v>1015.77</v>
      </c>
      <c r="S68" s="175">
        <v>0</v>
      </c>
      <c r="T68" s="46">
        <v>372366.9694</v>
      </c>
      <c r="U68" s="46">
        <v>2681.1387880000002</v>
      </c>
      <c r="V68" s="46">
        <v>2681.1387880000002</v>
      </c>
      <c r="W68" s="46">
        <v>369685.83059999999</v>
      </c>
      <c r="X68" s="46">
        <v>2681.1387880000002</v>
      </c>
      <c r="Y68" s="46">
        <v>367887.20679999999</v>
      </c>
    </row>
    <row r="69" spans="1:25" x14ac:dyDescent="0.3">
      <c r="A69" s="46" t="s">
        <v>375</v>
      </c>
      <c r="B69" s="46" t="s">
        <v>677</v>
      </c>
      <c r="C69" s="46" t="s">
        <v>56</v>
      </c>
      <c r="D69" s="46">
        <v>1</v>
      </c>
      <c r="E69" s="46">
        <v>0</v>
      </c>
      <c r="G69" s="46" t="s">
        <v>589</v>
      </c>
      <c r="H69" s="46" t="s">
        <v>605</v>
      </c>
      <c r="I69" s="46">
        <v>361.23208740000001</v>
      </c>
      <c r="J69" s="46">
        <v>407.19635410000001</v>
      </c>
      <c r="K69" s="46">
        <v>1571634.4240000001</v>
      </c>
      <c r="L69" s="46">
        <v>0</v>
      </c>
      <c r="M69" s="46">
        <v>1091.2511030000001</v>
      </c>
      <c r="N69" s="46">
        <v>1120</v>
      </c>
      <c r="O69" s="46">
        <v>0</v>
      </c>
      <c r="P69" s="175">
        <v>0</v>
      </c>
      <c r="Q69" s="175">
        <v>115.95</v>
      </c>
      <c r="R69" s="175">
        <v>858.7</v>
      </c>
      <c r="S69" s="175">
        <v>0</v>
      </c>
      <c r="T69" s="46">
        <v>1573845.675</v>
      </c>
      <c r="U69" s="46">
        <v>45.964266719999998</v>
      </c>
      <c r="V69" s="46">
        <v>45.964266719999998</v>
      </c>
      <c r="W69" s="46">
        <v>1573799.7109999999</v>
      </c>
      <c r="X69" s="46">
        <v>45.964266719999998</v>
      </c>
      <c r="Y69" s="46">
        <v>1571588.46</v>
      </c>
    </row>
    <row r="70" spans="1:25" x14ac:dyDescent="0.3">
      <c r="A70" s="46" t="s">
        <v>376</v>
      </c>
      <c r="B70" s="46" t="s">
        <v>678</v>
      </c>
      <c r="C70" s="46" t="s">
        <v>56</v>
      </c>
      <c r="D70" s="46">
        <v>1</v>
      </c>
      <c r="E70" s="46">
        <v>0</v>
      </c>
      <c r="G70" s="46" t="s">
        <v>589</v>
      </c>
      <c r="H70" s="46" t="s">
        <v>606</v>
      </c>
      <c r="I70" s="46">
        <v>12597.237230000001</v>
      </c>
      <c r="J70" s="46">
        <v>16098.64417</v>
      </c>
      <c r="K70" s="46">
        <v>1085293.1359999999</v>
      </c>
      <c r="L70" s="46">
        <v>0</v>
      </c>
      <c r="M70" s="46">
        <v>241.81395939999999</v>
      </c>
      <c r="N70" s="46">
        <v>1120</v>
      </c>
      <c r="O70" s="46">
        <v>0</v>
      </c>
      <c r="P70" s="175">
        <v>0</v>
      </c>
      <c r="Q70" s="175">
        <v>115.95</v>
      </c>
      <c r="R70" s="175">
        <v>166.28</v>
      </c>
      <c r="S70" s="175">
        <v>0</v>
      </c>
      <c r="T70" s="46">
        <v>1086654.95</v>
      </c>
      <c r="U70" s="46">
        <v>3501.4069410000002</v>
      </c>
      <c r="V70" s="46">
        <v>3501.4069410000002</v>
      </c>
      <c r="W70" s="46">
        <v>1083153.5430000001</v>
      </c>
      <c r="X70" s="46">
        <v>3501.4069410000002</v>
      </c>
      <c r="Y70" s="46">
        <v>1081791.7290000001</v>
      </c>
    </row>
    <row r="71" spans="1:25" x14ac:dyDescent="0.3">
      <c r="A71" s="46" t="s">
        <v>377</v>
      </c>
      <c r="B71" s="46" t="s">
        <v>679</v>
      </c>
      <c r="C71" s="46" t="s">
        <v>56</v>
      </c>
      <c r="D71" s="46">
        <v>1</v>
      </c>
      <c r="E71" s="46">
        <v>0</v>
      </c>
      <c r="G71" s="46" t="s">
        <v>589</v>
      </c>
      <c r="H71" s="46" t="s">
        <v>589</v>
      </c>
      <c r="I71" s="46">
        <v>151340.53950000001</v>
      </c>
      <c r="J71" s="46">
        <v>192302.19130000001</v>
      </c>
      <c r="K71" s="46">
        <v>257594.57860000001</v>
      </c>
      <c r="L71" s="46">
        <v>0</v>
      </c>
      <c r="M71" s="46">
        <v>96.504522129999998</v>
      </c>
      <c r="N71" s="46">
        <v>1120</v>
      </c>
      <c r="O71" s="46">
        <v>0</v>
      </c>
      <c r="P71" s="175">
        <v>0</v>
      </c>
      <c r="Q71" s="175">
        <v>115.95</v>
      </c>
      <c r="R71" s="175">
        <v>166.28</v>
      </c>
      <c r="S71" s="175">
        <v>0</v>
      </c>
      <c r="T71" s="46">
        <v>258811.08309999999</v>
      </c>
      <c r="U71" s="46">
        <v>40961.651839999999</v>
      </c>
      <c r="V71" s="46">
        <v>40961.651839999999</v>
      </c>
      <c r="W71" s="46">
        <v>217849.4313</v>
      </c>
      <c r="X71" s="46">
        <v>40961.651839999999</v>
      </c>
      <c r="Y71" s="46">
        <v>216632.92679999999</v>
      </c>
    </row>
    <row r="72" spans="1:25" x14ac:dyDescent="0.3">
      <c r="A72" s="46" t="s">
        <v>378</v>
      </c>
      <c r="B72" s="46" t="s">
        <v>680</v>
      </c>
      <c r="C72" s="46" t="s">
        <v>56</v>
      </c>
      <c r="D72" s="46">
        <v>0</v>
      </c>
      <c r="E72" s="46">
        <v>0</v>
      </c>
      <c r="G72" s="46" t="s">
        <v>589</v>
      </c>
      <c r="H72" s="46" t="s">
        <v>607</v>
      </c>
      <c r="I72" s="46">
        <v>21064.807479999999</v>
      </c>
      <c r="J72" s="46">
        <v>25939.351040000001</v>
      </c>
      <c r="K72" s="46">
        <v>2995695.139</v>
      </c>
      <c r="L72" s="46">
        <v>3910.427529</v>
      </c>
      <c r="M72" s="46">
        <v>33.645636510000003</v>
      </c>
      <c r="N72" s="46">
        <v>0</v>
      </c>
      <c r="O72" s="46">
        <v>0</v>
      </c>
      <c r="P72" s="175">
        <v>125.08</v>
      </c>
      <c r="Q72" s="175">
        <v>36.32</v>
      </c>
      <c r="R72" s="175">
        <v>0</v>
      </c>
      <c r="S72" s="175">
        <v>0</v>
      </c>
      <c r="T72" s="46">
        <v>3003549.64</v>
      </c>
      <c r="U72" s="46">
        <v>4874.5435610000004</v>
      </c>
      <c r="V72" s="46">
        <v>4874.5435610000004</v>
      </c>
      <c r="W72" s="46">
        <v>2998675.0959999999</v>
      </c>
      <c r="X72" s="46">
        <v>4874.5435610000004</v>
      </c>
      <c r="Y72" s="46">
        <v>2998641.45</v>
      </c>
    </row>
    <row r="73" spans="1:25" x14ac:dyDescent="0.3">
      <c r="A73" s="46" t="s">
        <v>379</v>
      </c>
      <c r="B73" s="46" t="s">
        <v>681</v>
      </c>
      <c r="C73" s="46" t="s">
        <v>56</v>
      </c>
      <c r="D73" s="46">
        <v>0</v>
      </c>
      <c r="E73" s="46">
        <v>0</v>
      </c>
      <c r="G73" s="46" t="s">
        <v>589</v>
      </c>
      <c r="H73" s="46" t="s">
        <v>608</v>
      </c>
      <c r="I73" s="46">
        <v>715.27422349999995</v>
      </c>
      <c r="J73" s="46">
        <v>917.41886499999998</v>
      </c>
      <c r="K73" s="46">
        <v>238826.02410000001</v>
      </c>
      <c r="L73" s="46">
        <v>19559.350709999999</v>
      </c>
      <c r="M73" s="46">
        <v>10.3627202</v>
      </c>
      <c r="N73" s="46">
        <v>0</v>
      </c>
      <c r="O73" s="46">
        <v>0</v>
      </c>
      <c r="P73" s="175">
        <v>81.75</v>
      </c>
      <c r="Q73" s="175">
        <v>36.32</v>
      </c>
      <c r="R73" s="175">
        <v>0</v>
      </c>
      <c r="S73" s="175">
        <v>0</v>
      </c>
      <c r="T73" s="46">
        <v>277955.0883</v>
      </c>
      <c r="U73" s="46">
        <v>202.14464150000001</v>
      </c>
      <c r="V73" s="46">
        <v>202.14464150000001</v>
      </c>
      <c r="W73" s="46">
        <v>277752.9436</v>
      </c>
      <c r="X73" s="46">
        <v>202.14464150000001</v>
      </c>
      <c r="Y73" s="46">
        <v>277742.5809</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1"/>
  <sheetViews>
    <sheetView zoomScale="70" zoomScaleNormal="70" workbookViewId="0">
      <selection activeCell="AB31" sqref="AB31"/>
    </sheetView>
  </sheetViews>
  <sheetFormatPr defaultRowHeight="14.4" x14ac:dyDescent="0.3"/>
  <sheetData>
    <row r="1" spans="1:4" ht="18.600000000000001" thickBot="1" x14ac:dyDescent="0.4">
      <c r="A1" s="218" t="s">
        <v>0</v>
      </c>
      <c r="B1" s="219"/>
      <c r="C1" s="219"/>
      <c r="D1" s="220"/>
    </row>
  </sheetData>
  <mergeCells count="1">
    <mergeCell ref="A1:D1"/>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C1"/>
  <sheetViews>
    <sheetView topLeftCell="A7" zoomScale="70" zoomScaleNormal="70" workbookViewId="0">
      <selection activeCell="N45" sqref="N45"/>
    </sheetView>
  </sheetViews>
  <sheetFormatPr defaultRowHeight="14.4" x14ac:dyDescent="0.3"/>
  <sheetData>
    <row r="1" spans="1:3" ht="18.600000000000001" thickBot="1" x14ac:dyDescent="0.4">
      <c r="A1" s="221" t="s">
        <v>1</v>
      </c>
      <c r="B1" s="222"/>
      <c r="C1" s="223"/>
    </row>
  </sheetData>
  <mergeCells count="1">
    <mergeCell ref="A1:C1"/>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1"/>
  <sheetViews>
    <sheetView workbookViewId="0">
      <selection activeCell="B4" sqref="B4"/>
    </sheetView>
  </sheetViews>
  <sheetFormatPr defaultRowHeight="14.4" x14ac:dyDescent="0.3"/>
  <sheetData>
    <row r="1" spans="1:3" ht="18.600000000000001" thickBot="1" x14ac:dyDescent="0.4">
      <c r="A1" s="224" t="s">
        <v>2</v>
      </c>
      <c r="B1" s="225"/>
      <c r="C1" s="226"/>
    </row>
  </sheetData>
  <mergeCells count="1">
    <mergeCell ref="A1:C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AR73"/>
  <sheetViews>
    <sheetView workbookViewId="0">
      <pane ySplit="1" topLeftCell="A2" activePane="bottomLeft" state="frozen"/>
      <selection activeCell="H1" sqref="H1"/>
      <selection pane="bottomLeft" activeCell="B10" sqref="B10"/>
    </sheetView>
  </sheetViews>
  <sheetFormatPr defaultRowHeight="14.4" x14ac:dyDescent="0.3"/>
  <cols>
    <col min="1" max="1" width="9.88671875" customWidth="1"/>
    <col min="2" max="2" width="13.6640625" customWidth="1"/>
    <col min="3" max="3" width="56.44140625" customWidth="1"/>
    <col min="4" max="4" width="6.21875" customWidth="1"/>
    <col min="5" max="5" width="11.109375" customWidth="1"/>
    <col min="6" max="6" width="12" customWidth="1"/>
    <col min="7" max="7" width="12.6640625" customWidth="1"/>
    <col min="8" max="8" width="12" customWidth="1"/>
    <col min="9" max="9" width="12.6640625" customWidth="1"/>
    <col min="10" max="10" width="12" customWidth="1"/>
    <col min="11" max="11" width="12.6640625" customWidth="1"/>
    <col min="12" max="12" width="9.88671875" customWidth="1"/>
    <col min="13" max="13" width="6.6640625" customWidth="1"/>
    <col min="14" max="14" width="8" customWidth="1"/>
    <col min="15" max="15" width="10" customWidth="1"/>
    <col min="16" max="16" width="7.109375" customWidth="1"/>
    <col min="17" max="19" width="9" customWidth="1"/>
    <col min="20" max="20" width="10" customWidth="1"/>
    <col min="21" max="21" width="7.6640625" customWidth="1"/>
    <col min="22" max="22" width="7" customWidth="1"/>
    <col min="23" max="23" width="9" customWidth="1"/>
    <col min="24" max="24" width="8.21875" customWidth="1"/>
    <col min="25" max="25" width="9" customWidth="1"/>
    <col min="26" max="26" width="8.5546875" customWidth="1"/>
    <col min="27" max="27" width="9" customWidth="1"/>
    <col min="28" max="28" width="8.109375" customWidth="1"/>
    <col min="29" max="29" width="9" customWidth="1"/>
    <col min="30" max="30" width="7" bestFit="1" customWidth="1"/>
    <col min="31" max="31" width="7" customWidth="1"/>
    <col min="32" max="32" width="6" customWidth="1"/>
    <col min="33" max="41" width="7" customWidth="1"/>
    <col min="42" max="42" width="11" customWidth="1"/>
    <col min="43" max="43" width="9" customWidth="1"/>
    <col min="44" max="44" width="10.88671875" customWidth="1"/>
    <col min="45" max="16384" width="8.88671875" style="46"/>
  </cols>
  <sheetData>
    <row r="1" spans="1:44" s="44" customFormat="1" x14ac:dyDescent="0.3">
      <c r="A1" s="1" t="s">
        <v>6</v>
      </c>
      <c r="B1" s="1" t="s">
        <v>7</v>
      </c>
      <c r="C1" s="1" t="s">
        <v>8</v>
      </c>
      <c r="D1" s="1" t="s">
        <v>9</v>
      </c>
      <c r="E1" s="1" t="s">
        <v>10</v>
      </c>
      <c r="F1" s="1" t="s">
        <v>11</v>
      </c>
      <c r="G1" s="1" t="s">
        <v>12</v>
      </c>
      <c r="H1" s="1" t="s">
        <v>13</v>
      </c>
      <c r="I1" s="1" t="s">
        <v>14</v>
      </c>
      <c r="J1" s="1" t="s">
        <v>15</v>
      </c>
      <c r="K1" s="1" t="s">
        <v>16</v>
      </c>
      <c r="L1" s="1" t="s">
        <v>17</v>
      </c>
      <c r="M1" s="1" t="s">
        <v>18</v>
      </c>
      <c r="N1" s="1" t="s">
        <v>19</v>
      </c>
      <c r="O1" s="1" t="s">
        <v>20</v>
      </c>
      <c r="P1" s="1" t="s">
        <v>21</v>
      </c>
      <c r="Q1" s="1" t="s">
        <v>22</v>
      </c>
      <c r="R1" s="1" t="s">
        <v>23</v>
      </c>
      <c r="S1" s="1" t="s">
        <v>24</v>
      </c>
      <c r="T1" s="1" t="s">
        <v>25</v>
      </c>
      <c r="U1" s="1" t="s">
        <v>26</v>
      </c>
      <c r="V1" s="1" t="s">
        <v>27</v>
      </c>
      <c r="W1" s="1" t="s">
        <v>28</v>
      </c>
      <c r="X1" s="48" t="s">
        <v>29</v>
      </c>
      <c r="Y1" s="1" t="s">
        <v>30</v>
      </c>
      <c r="Z1" s="48" t="s">
        <v>31</v>
      </c>
      <c r="AA1" s="1" t="s">
        <v>32</v>
      </c>
      <c r="AB1" s="48" t="s">
        <v>33</v>
      </c>
      <c r="AC1" s="1" t="s">
        <v>34</v>
      </c>
      <c r="AD1" s="48" t="s">
        <v>35</v>
      </c>
      <c r="AE1" s="1" t="s">
        <v>36</v>
      </c>
      <c r="AF1" s="1" t="s">
        <v>37</v>
      </c>
      <c r="AG1" s="1" t="s">
        <v>38</v>
      </c>
      <c r="AH1" s="1" t="s">
        <v>39</v>
      </c>
      <c r="AI1" s="1" t="s">
        <v>40</v>
      </c>
      <c r="AJ1" s="1" t="s">
        <v>41</v>
      </c>
      <c r="AK1" s="1" t="s">
        <v>42</v>
      </c>
      <c r="AL1" s="1" t="s">
        <v>43</v>
      </c>
      <c r="AM1" s="1" t="s">
        <v>44</v>
      </c>
      <c r="AN1" s="1" t="s">
        <v>45</v>
      </c>
      <c r="AO1" s="1" t="s">
        <v>46</v>
      </c>
      <c r="AP1" s="1" t="s">
        <v>47</v>
      </c>
      <c r="AQ1" s="1" t="s">
        <v>48</v>
      </c>
      <c r="AR1" s="48" t="s">
        <v>49</v>
      </c>
    </row>
    <row r="2" spans="1:44" x14ac:dyDescent="0.3">
      <c r="A2">
        <v>17010214</v>
      </c>
      <c r="B2">
        <v>12392895</v>
      </c>
      <c r="C2" t="s">
        <v>50</v>
      </c>
      <c r="D2">
        <v>16</v>
      </c>
      <c r="E2" t="s">
        <v>51</v>
      </c>
      <c r="F2" t="s">
        <v>52</v>
      </c>
      <c r="G2">
        <v>13.46</v>
      </c>
      <c r="H2">
        <v>-117.03186669</v>
      </c>
      <c r="I2">
        <v>47.998790110000002</v>
      </c>
      <c r="J2">
        <v>-117.03192902000001</v>
      </c>
      <c r="K2">
        <v>47.998489380000002</v>
      </c>
      <c r="L2">
        <v>33.493000000000002</v>
      </c>
      <c r="M2" t="s">
        <v>53</v>
      </c>
      <c r="N2">
        <v>6</v>
      </c>
      <c r="O2">
        <v>0.68200000000000005</v>
      </c>
      <c r="P2">
        <v>9.9000000000000005E-2</v>
      </c>
      <c r="Q2">
        <v>1</v>
      </c>
      <c r="R2">
        <v>19791001</v>
      </c>
      <c r="S2">
        <v>19860930</v>
      </c>
      <c r="T2">
        <v>2404</v>
      </c>
      <c r="U2">
        <v>2404</v>
      </c>
      <c r="V2">
        <v>0.22</v>
      </c>
      <c r="W2">
        <f>Input!C3</f>
        <v>0.71</v>
      </c>
      <c r="X2">
        <f>W2*724.447</f>
        <v>514.35736999999995</v>
      </c>
      <c r="Y2">
        <f>Input!D3</f>
        <v>1.9</v>
      </c>
      <c r="Z2" s="91">
        <f>Y2*724.447</f>
        <v>1376.4493</v>
      </c>
      <c r="AA2">
        <f>Input!E3</f>
        <v>2.4</v>
      </c>
      <c r="AB2" s="91">
        <f>AA2*724.447</f>
        <v>1738.6728000000001</v>
      </c>
      <c r="AC2">
        <f>Input!F3</f>
        <v>3.4</v>
      </c>
      <c r="AD2" s="91">
        <f>AC2*724.447</f>
        <v>2463.1197999999999</v>
      </c>
      <c r="AE2">
        <v>3.9</v>
      </c>
      <c r="AF2">
        <v>2823.6</v>
      </c>
      <c r="AG2">
        <v>4.4000000000000004</v>
      </c>
      <c r="AH2">
        <v>6.7</v>
      </c>
      <c r="AI2">
        <v>11</v>
      </c>
      <c r="AJ2">
        <v>19</v>
      </c>
      <c r="AK2">
        <v>13756</v>
      </c>
      <c r="AL2">
        <v>27</v>
      </c>
      <c r="AM2">
        <v>31</v>
      </c>
      <c r="AN2">
        <v>35</v>
      </c>
      <c r="AO2">
        <v>48</v>
      </c>
      <c r="AP2">
        <v>65</v>
      </c>
      <c r="AQ2">
        <f>Input!G3</f>
        <v>141.80000000000001</v>
      </c>
      <c r="AR2" s="91">
        <f>AQ2*724.447</f>
        <v>102726.5846</v>
      </c>
    </row>
    <row r="3" spans="1:44" x14ac:dyDescent="0.3">
      <c r="A3" s="2">
        <v>17010215</v>
      </c>
      <c r="B3" s="2"/>
      <c r="C3" s="2" t="s">
        <v>54</v>
      </c>
      <c r="D3" s="2"/>
      <c r="E3" s="2"/>
      <c r="F3" s="2"/>
      <c r="G3" s="2"/>
      <c r="H3" s="2"/>
      <c r="I3" s="2"/>
      <c r="J3" s="2"/>
      <c r="K3" s="2"/>
      <c r="L3" s="2"/>
      <c r="M3" s="2"/>
      <c r="N3" s="2"/>
      <c r="O3" s="2"/>
      <c r="P3" s="2"/>
      <c r="Q3" s="2"/>
      <c r="R3" s="2"/>
      <c r="S3" s="2"/>
      <c r="T3" s="2"/>
      <c r="U3" s="2"/>
      <c r="V3" s="2"/>
      <c r="W3" s="2">
        <f>Input!C4</f>
        <v>0</v>
      </c>
      <c r="X3" s="2"/>
      <c r="Y3" s="2">
        <f>Input!D4</f>
        <v>0</v>
      </c>
      <c r="Z3" s="2"/>
      <c r="AA3" s="2">
        <f>Input!E4</f>
        <v>0</v>
      </c>
      <c r="AB3" s="2"/>
      <c r="AC3" s="2">
        <f>Input!F4</f>
        <v>0</v>
      </c>
      <c r="AD3" s="2"/>
      <c r="AE3" s="2"/>
      <c r="AF3" s="2"/>
      <c r="AG3" s="2"/>
      <c r="AH3" s="2"/>
      <c r="AI3" s="2"/>
      <c r="AJ3" s="2"/>
      <c r="AK3" s="2"/>
      <c r="AL3" s="2"/>
      <c r="AM3" s="2"/>
      <c r="AN3" s="2"/>
      <c r="AO3" s="2"/>
      <c r="AP3" s="2"/>
      <c r="AQ3" s="2">
        <f>Input!G4</f>
        <v>0</v>
      </c>
      <c r="AR3" s="2"/>
    </row>
    <row r="4" spans="1:44" x14ac:dyDescent="0.3">
      <c r="A4" s="91">
        <v>17010216</v>
      </c>
      <c r="B4" s="91">
        <v>12398600</v>
      </c>
      <c r="C4" s="91" t="s">
        <v>58</v>
      </c>
      <c r="D4" s="91">
        <v>53</v>
      </c>
      <c r="E4" s="91" t="s">
        <v>56</v>
      </c>
      <c r="F4" s="91" t="s">
        <v>57</v>
      </c>
      <c r="G4" s="91">
        <v>25200</v>
      </c>
      <c r="H4" s="91">
        <v>-117.35357937000001</v>
      </c>
      <c r="I4" s="91">
        <v>48.998814090000003</v>
      </c>
      <c r="J4" s="91">
        <v>-117.3527832</v>
      </c>
      <c r="K4" s="91">
        <v>48.99896622</v>
      </c>
      <c r="L4" s="91">
        <v>61.308</v>
      </c>
      <c r="M4" s="91" t="s">
        <v>53</v>
      </c>
      <c r="N4" s="91">
        <v>39</v>
      </c>
      <c r="O4" s="91">
        <v>0.76</v>
      </c>
      <c r="P4" s="91">
        <v>5.0999999999999997E-2</v>
      </c>
      <c r="Q4" s="91">
        <v>1</v>
      </c>
      <c r="R4" s="91">
        <v>19621201</v>
      </c>
      <c r="S4" s="91">
        <v>20030930</v>
      </c>
      <c r="T4" s="91">
        <v>14548</v>
      </c>
      <c r="U4" s="91">
        <v>14543</v>
      </c>
      <c r="V4" s="91">
        <v>0</v>
      </c>
      <c r="W4" s="91">
        <f>Input!C5</f>
        <v>5560</v>
      </c>
      <c r="X4" s="91">
        <f>W4*724.447</f>
        <v>4027925.32</v>
      </c>
      <c r="Y4" s="91">
        <f>Input!D5</f>
        <v>8940</v>
      </c>
      <c r="Z4" s="91">
        <f>Y4*724.447</f>
        <v>6476556.1799999997</v>
      </c>
      <c r="AA4" s="91">
        <f>Input!E5</f>
        <v>11100</v>
      </c>
      <c r="AB4" s="91">
        <f>AA4*724.447</f>
        <v>8041361.7000000002</v>
      </c>
      <c r="AC4" s="91">
        <f>Input!F5</f>
        <v>14100</v>
      </c>
      <c r="AD4" s="91">
        <f>AC4*724.447</f>
        <v>10214702.699999999</v>
      </c>
      <c r="AE4" s="91">
        <v>15300</v>
      </c>
      <c r="AF4" s="91">
        <v>16400</v>
      </c>
      <c r="AG4" s="91">
        <v>18600</v>
      </c>
      <c r="AH4" s="91">
        <v>20900</v>
      </c>
      <c r="AI4" s="91">
        <v>23700</v>
      </c>
      <c r="AJ4" s="91">
        <v>26800</v>
      </c>
      <c r="AK4" s="91">
        <v>29100</v>
      </c>
      <c r="AL4" s="91">
        <v>33100</v>
      </c>
      <c r="AM4" s="91">
        <v>48910</v>
      </c>
      <c r="AN4" s="91">
        <v>65400</v>
      </c>
      <c r="AO4" s="91">
        <v>99700</v>
      </c>
      <c r="AP4" s="91">
        <v>134000</v>
      </c>
      <c r="AQ4" s="91">
        <f>Input!G5</f>
        <v>26166.082999999999</v>
      </c>
      <c r="AR4" s="91">
        <f>AQ4*724.447</f>
        <v>18955940.331101</v>
      </c>
    </row>
    <row r="5" spans="1:44" x14ac:dyDescent="0.3">
      <c r="A5" s="2">
        <v>17010303</v>
      </c>
      <c r="B5" s="2"/>
      <c r="C5" s="2" t="s">
        <v>54</v>
      </c>
      <c r="D5" s="2"/>
      <c r="E5" s="2"/>
      <c r="F5" s="2"/>
      <c r="G5" s="2"/>
      <c r="H5" s="2"/>
      <c r="I5" s="2"/>
      <c r="J5" s="2"/>
      <c r="K5" s="2"/>
      <c r="L5" s="2"/>
      <c r="M5" s="2"/>
      <c r="N5" s="2"/>
      <c r="O5" s="2"/>
      <c r="P5" s="2"/>
      <c r="Q5" s="2"/>
      <c r="R5" s="2"/>
      <c r="S5" s="2"/>
      <c r="T5" s="2"/>
      <c r="U5" s="2"/>
      <c r="V5" s="2"/>
      <c r="W5" s="2">
        <f>Input!C6</f>
        <v>0</v>
      </c>
      <c r="X5" s="2"/>
      <c r="Y5" s="2">
        <f>Input!D6</f>
        <v>0</v>
      </c>
      <c r="Z5" s="2"/>
      <c r="AA5" s="2">
        <f>Input!E6</f>
        <v>0</v>
      </c>
      <c r="AB5" s="2"/>
      <c r="AC5" s="2">
        <f>Input!F6</f>
        <v>0</v>
      </c>
      <c r="AD5" s="2"/>
      <c r="AE5" s="2"/>
      <c r="AF5" s="2"/>
      <c r="AG5" s="2"/>
      <c r="AH5" s="2"/>
      <c r="AI5" s="2"/>
      <c r="AJ5" s="2"/>
      <c r="AK5" s="2"/>
      <c r="AL5" s="2"/>
      <c r="AM5" s="2"/>
      <c r="AN5" s="2"/>
      <c r="AO5" s="2"/>
      <c r="AP5" s="2"/>
      <c r="AQ5" s="2">
        <f>Input!G6</f>
        <v>0</v>
      </c>
      <c r="AR5" s="2"/>
    </row>
    <row r="6" spans="1:44" x14ac:dyDescent="0.3">
      <c r="A6">
        <v>17010305</v>
      </c>
      <c r="B6">
        <v>12422500</v>
      </c>
      <c r="C6" t="s">
        <v>59</v>
      </c>
      <c r="D6">
        <v>53</v>
      </c>
      <c r="E6" t="s">
        <v>56</v>
      </c>
      <c r="F6" t="s">
        <v>57</v>
      </c>
      <c r="G6">
        <v>4290</v>
      </c>
      <c r="H6">
        <v>-117.44910293</v>
      </c>
      <c r="I6">
        <v>47.65933545</v>
      </c>
      <c r="J6">
        <v>-117.44911193999999</v>
      </c>
      <c r="K6">
        <v>47.659393309999999</v>
      </c>
      <c r="L6">
        <v>6.4249999999999998</v>
      </c>
      <c r="M6" t="s">
        <v>53</v>
      </c>
      <c r="N6">
        <v>112</v>
      </c>
      <c r="O6">
        <v>0.80900000000000005</v>
      </c>
      <c r="P6">
        <v>7.2999999999999995E-2</v>
      </c>
      <c r="Q6">
        <v>1</v>
      </c>
      <c r="R6">
        <v>18910401</v>
      </c>
      <c r="S6">
        <v>20030930</v>
      </c>
      <c r="T6">
        <v>41090</v>
      </c>
      <c r="U6">
        <v>41090</v>
      </c>
      <c r="V6">
        <v>466</v>
      </c>
      <c r="W6" s="91">
        <f>Input!C7</f>
        <v>839.73</v>
      </c>
      <c r="X6" s="91">
        <f t="shared" ref="X6:Z69" si="0">W6*724.447</f>
        <v>608339.87930999999</v>
      </c>
      <c r="Y6" s="91">
        <f>Input!D7</f>
        <v>1270</v>
      </c>
      <c r="Z6" s="91">
        <f t="shared" ref="Z6:Z37" si="1">Y6*724.447</f>
        <v>920047.69000000006</v>
      </c>
      <c r="AA6" s="91">
        <f>Input!E7</f>
        <v>1500</v>
      </c>
      <c r="AB6" s="91">
        <f t="shared" ref="AB6:AB37" si="2">AA6*724.447</f>
        <v>1086670.5</v>
      </c>
      <c r="AC6" s="91">
        <f>Input!F7</f>
        <v>1860</v>
      </c>
      <c r="AD6" s="91">
        <f t="shared" ref="AD6:AD37" si="3">AC6*724.447</f>
        <v>1347471.42</v>
      </c>
      <c r="AE6">
        <v>2030</v>
      </c>
      <c r="AF6">
        <v>2220</v>
      </c>
      <c r="AG6">
        <v>2670</v>
      </c>
      <c r="AH6">
        <v>3710</v>
      </c>
      <c r="AI6">
        <v>5160</v>
      </c>
      <c r="AJ6">
        <v>7410</v>
      </c>
      <c r="AK6">
        <v>9200</v>
      </c>
      <c r="AL6">
        <v>11400</v>
      </c>
      <c r="AM6">
        <v>17100</v>
      </c>
      <c r="AN6">
        <v>21300</v>
      </c>
      <c r="AO6">
        <v>29400</v>
      </c>
      <c r="AP6">
        <v>49000</v>
      </c>
      <c r="AQ6" s="91">
        <f>Input!G7</f>
        <v>6716.1379999999999</v>
      </c>
      <c r="AR6" s="91">
        <f t="shared" ref="AR6:AR38" si="4">AQ6*724.447</f>
        <v>4865486.0256859995</v>
      </c>
    </row>
    <row r="7" spans="1:44" x14ac:dyDescent="0.3">
      <c r="A7">
        <v>17010306</v>
      </c>
      <c r="B7">
        <v>12424000</v>
      </c>
      <c r="C7" t="s">
        <v>55</v>
      </c>
      <c r="D7">
        <v>53</v>
      </c>
      <c r="E7" t="s">
        <v>56</v>
      </c>
      <c r="F7" t="s">
        <v>57</v>
      </c>
      <c r="G7">
        <v>689</v>
      </c>
      <c r="H7">
        <v>-117.44965804</v>
      </c>
      <c r="I7">
        <v>47.652668820000002</v>
      </c>
      <c r="J7">
        <v>-117.44999695</v>
      </c>
      <c r="K7">
        <v>47.652492520000003</v>
      </c>
      <c r="L7">
        <v>32.191000000000003</v>
      </c>
      <c r="M7" t="s">
        <v>53</v>
      </c>
      <c r="N7">
        <v>55</v>
      </c>
      <c r="O7">
        <v>0.39600000000000002</v>
      </c>
      <c r="P7">
        <v>9.4E-2</v>
      </c>
      <c r="Q7">
        <v>1</v>
      </c>
      <c r="R7">
        <v>19480401</v>
      </c>
      <c r="S7">
        <v>20030930</v>
      </c>
      <c r="T7">
        <v>20145</v>
      </c>
      <c r="U7">
        <v>20145</v>
      </c>
      <c r="V7">
        <v>0.81</v>
      </c>
      <c r="W7" s="91">
        <f>Input!C8</f>
        <v>2</v>
      </c>
      <c r="X7" s="91">
        <f t="shared" si="0"/>
        <v>1448.894</v>
      </c>
      <c r="Y7" s="91">
        <f>Input!D8</f>
        <v>5.9</v>
      </c>
      <c r="Z7" s="91">
        <f t="shared" si="1"/>
        <v>4274.2373000000007</v>
      </c>
      <c r="AA7" s="91">
        <f>Input!E8</f>
        <v>9</v>
      </c>
      <c r="AB7" s="91">
        <f t="shared" si="2"/>
        <v>6520.0230000000001</v>
      </c>
      <c r="AC7" s="91">
        <f>Input!F8</f>
        <v>15</v>
      </c>
      <c r="AD7" s="91">
        <f t="shared" si="3"/>
        <v>10866.705</v>
      </c>
      <c r="AE7">
        <v>18</v>
      </c>
      <c r="AF7">
        <v>21</v>
      </c>
      <c r="AG7">
        <v>29</v>
      </c>
      <c r="AH7">
        <v>44</v>
      </c>
      <c r="AI7">
        <v>74</v>
      </c>
      <c r="AJ7">
        <v>147</v>
      </c>
      <c r="AK7">
        <v>200</v>
      </c>
      <c r="AL7">
        <v>274</v>
      </c>
      <c r="AM7">
        <v>585</v>
      </c>
      <c r="AN7">
        <v>1060</v>
      </c>
      <c r="AO7">
        <v>2895.4</v>
      </c>
      <c r="AP7">
        <v>18000</v>
      </c>
      <c r="AQ7" s="91">
        <f>Input!G8</f>
        <v>237.02</v>
      </c>
      <c r="AR7" s="91">
        <f t="shared" si="4"/>
        <v>171708.42793999999</v>
      </c>
    </row>
    <row r="8" spans="1:44" x14ac:dyDescent="0.3">
      <c r="A8">
        <v>17010307</v>
      </c>
      <c r="B8">
        <v>12433500</v>
      </c>
      <c r="C8" t="s">
        <v>60</v>
      </c>
      <c r="D8">
        <v>53</v>
      </c>
      <c r="E8" t="s">
        <v>56</v>
      </c>
      <c r="F8" t="s">
        <v>52</v>
      </c>
      <c r="G8">
        <v>6220</v>
      </c>
      <c r="H8">
        <v>-117.94135442</v>
      </c>
      <c r="I8">
        <v>47.824884230000002</v>
      </c>
      <c r="J8">
        <v>-117.94117737000001</v>
      </c>
      <c r="K8">
        <v>47.825290680000002</v>
      </c>
      <c r="L8">
        <v>46.796999999999997</v>
      </c>
      <c r="M8" t="s">
        <v>53</v>
      </c>
      <c r="N8">
        <v>21</v>
      </c>
      <c r="O8">
        <v>0.76300000000000001</v>
      </c>
      <c r="P8">
        <v>5.0999999999999997E-2</v>
      </c>
      <c r="Q8">
        <v>1</v>
      </c>
      <c r="R8">
        <v>19131001</v>
      </c>
      <c r="S8">
        <v>19400930</v>
      </c>
      <c r="T8">
        <v>8034</v>
      </c>
      <c r="U8">
        <v>8034</v>
      </c>
      <c r="V8">
        <v>442</v>
      </c>
      <c r="W8" s="91">
        <f>Input!C9</f>
        <v>1303.5</v>
      </c>
      <c r="X8" s="91">
        <f t="shared" si="0"/>
        <v>944316.66449999996</v>
      </c>
      <c r="Y8" s="91">
        <f>Input!D9</f>
        <v>1880</v>
      </c>
      <c r="Z8" s="91">
        <f t="shared" si="1"/>
        <v>1361960.36</v>
      </c>
      <c r="AA8" s="91">
        <f>Input!E9</f>
        <v>2100</v>
      </c>
      <c r="AB8" s="91">
        <f t="shared" si="2"/>
        <v>1521338.7</v>
      </c>
      <c r="AC8" s="91">
        <f>Input!F9</f>
        <v>2360</v>
      </c>
      <c r="AD8" s="91">
        <f t="shared" si="3"/>
        <v>1709694.92</v>
      </c>
      <c r="AE8">
        <v>2460</v>
      </c>
      <c r="AF8">
        <v>2560</v>
      </c>
      <c r="AG8">
        <v>2810</v>
      </c>
      <c r="AH8">
        <v>3250</v>
      </c>
      <c r="AI8">
        <v>4680</v>
      </c>
      <c r="AJ8">
        <v>7985</v>
      </c>
      <c r="AK8">
        <v>10300</v>
      </c>
      <c r="AL8">
        <v>13000</v>
      </c>
      <c r="AM8">
        <v>19100</v>
      </c>
      <c r="AN8">
        <v>23200</v>
      </c>
      <c r="AO8">
        <v>32465</v>
      </c>
      <c r="AP8">
        <v>47200</v>
      </c>
      <c r="AQ8" s="91">
        <f>Input!G9</f>
        <v>7324.5749999999998</v>
      </c>
      <c r="AR8" s="91">
        <f t="shared" si="4"/>
        <v>5306266.3850250002</v>
      </c>
    </row>
    <row r="9" spans="1:44" x14ac:dyDescent="0.3">
      <c r="A9">
        <v>17010308</v>
      </c>
      <c r="B9">
        <v>12431500</v>
      </c>
      <c r="C9" t="s">
        <v>61</v>
      </c>
      <c r="D9">
        <v>53</v>
      </c>
      <c r="E9" t="s">
        <v>56</v>
      </c>
      <c r="F9" t="s">
        <v>57</v>
      </c>
      <c r="G9">
        <v>698</v>
      </c>
      <c r="H9">
        <v>-117.49633378999999</v>
      </c>
      <c r="I9">
        <v>47.781000990000003</v>
      </c>
      <c r="J9">
        <v>-117.49678803</v>
      </c>
      <c r="K9">
        <v>47.78036118</v>
      </c>
      <c r="L9">
        <v>78.498999999999995</v>
      </c>
      <c r="M9" t="s">
        <v>53</v>
      </c>
      <c r="N9">
        <v>9</v>
      </c>
      <c r="O9">
        <v>0.94099999999999995</v>
      </c>
      <c r="P9">
        <v>2.1999999999999999E-2</v>
      </c>
      <c r="Q9">
        <v>1</v>
      </c>
      <c r="R9">
        <v>19480401</v>
      </c>
      <c r="S9">
        <v>20030930</v>
      </c>
      <c r="T9">
        <v>3652</v>
      </c>
      <c r="U9">
        <v>3652</v>
      </c>
      <c r="V9">
        <v>318</v>
      </c>
      <c r="W9" s="91">
        <f>Input!C10</f>
        <v>325</v>
      </c>
      <c r="X9" s="91">
        <f t="shared" si="0"/>
        <v>235445.27499999999</v>
      </c>
      <c r="Y9" s="91">
        <f>Input!D10</f>
        <v>346.65</v>
      </c>
      <c r="Z9" s="91">
        <f t="shared" si="1"/>
        <v>251129.55254999999</v>
      </c>
      <c r="AA9" s="91">
        <f>Input!E10</f>
        <v>386</v>
      </c>
      <c r="AB9" s="91">
        <f t="shared" si="2"/>
        <v>279636.54200000002</v>
      </c>
      <c r="AC9" s="91">
        <f>Input!F10</f>
        <v>415</v>
      </c>
      <c r="AD9" s="91">
        <f t="shared" si="3"/>
        <v>300645.505</v>
      </c>
      <c r="AE9">
        <v>424</v>
      </c>
      <c r="AF9">
        <v>435</v>
      </c>
      <c r="AG9">
        <v>459</v>
      </c>
      <c r="AH9">
        <v>500</v>
      </c>
      <c r="AI9">
        <v>549</v>
      </c>
      <c r="AJ9">
        <v>635</v>
      </c>
      <c r="AK9">
        <v>691.75</v>
      </c>
      <c r="AL9">
        <v>778.4</v>
      </c>
      <c r="AM9">
        <v>1000</v>
      </c>
      <c r="AN9">
        <v>1180</v>
      </c>
      <c r="AO9">
        <v>1530</v>
      </c>
      <c r="AP9">
        <v>2130</v>
      </c>
      <c r="AQ9" s="91">
        <f>Input!G10</f>
        <v>602.31200000000001</v>
      </c>
      <c r="AR9" s="91">
        <f t="shared" si="4"/>
        <v>436343.12146400003</v>
      </c>
    </row>
    <row r="10" spans="1:44" x14ac:dyDescent="0.3">
      <c r="A10">
        <v>17020001</v>
      </c>
      <c r="B10">
        <v>12405500</v>
      </c>
      <c r="C10" t="s">
        <v>62</v>
      </c>
      <c r="D10">
        <v>53</v>
      </c>
      <c r="E10" t="s">
        <v>56</v>
      </c>
      <c r="F10" t="s">
        <v>52</v>
      </c>
      <c r="G10">
        <v>64500</v>
      </c>
      <c r="H10">
        <v>-118.11777012</v>
      </c>
      <c r="I10">
        <v>48.622123309999999</v>
      </c>
      <c r="J10">
        <v>-118.11897278000001</v>
      </c>
      <c r="K10">
        <v>48.622676849999998</v>
      </c>
      <c r="L10">
        <v>108.35599999999999</v>
      </c>
      <c r="M10" t="s">
        <v>53</v>
      </c>
      <c r="N10">
        <v>23</v>
      </c>
      <c r="O10">
        <v>0.93799999999999994</v>
      </c>
      <c r="P10">
        <v>3.5999999999999997E-2</v>
      </c>
      <c r="Q10">
        <v>1</v>
      </c>
      <c r="R10">
        <v>19160401</v>
      </c>
      <c r="S10">
        <v>19410630</v>
      </c>
      <c r="T10">
        <v>8649</v>
      </c>
      <c r="U10">
        <v>8649</v>
      </c>
      <c r="V10">
        <v>13000</v>
      </c>
      <c r="W10" s="91">
        <f>Input!C11</f>
        <v>16350</v>
      </c>
      <c r="X10" s="91">
        <f t="shared" si="0"/>
        <v>11844708.449999999</v>
      </c>
      <c r="Y10" s="91">
        <f>Input!D11</f>
        <v>20900</v>
      </c>
      <c r="Z10" s="91">
        <f t="shared" si="1"/>
        <v>15140942.300000001</v>
      </c>
      <c r="AA10" s="91">
        <f>Input!E11</f>
        <v>24000</v>
      </c>
      <c r="AB10" s="91">
        <f t="shared" si="2"/>
        <v>17386728</v>
      </c>
      <c r="AC10" s="91">
        <f>Input!F11</f>
        <v>30000</v>
      </c>
      <c r="AD10" s="91">
        <f t="shared" si="3"/>
        <v>21733410</v>
      </c>
      <c r="AE10">
        <v>33700</v>
      </c>
      <c r="AF10">
        <v>37600</v>
      </c>
      <c r="AG10">
        <v>46300</v>
      </c>
      <c r="AH10">
        <v>63300</v>
      </c>
      <c r="AI10">
        <v>85100</v>
      </c>
      <c r="AJ10">
        <v>124000</v>
      </c>
      <c r="AK10">
        <v>147000</v>
      </c>
      <c r="AL10">
        <v>175000</v>
      </c>
      <c r="AM10">
        <v>254000</v>
      </c>
      <c r="AN10">
        <v>313500</v>
      </c>
      <c r="AO10">
        <v>396000</v>
      </c>
      <c r="AP10">
        <v>466000</v>
      </c>
      <c r="AQ10" s="91">
        <f>Input!G11</f>
        <v>103265.88</v>
      </c>
      <c r="AR10" s="91">
        <f t="shared" si="4"/>
        <v>74810656.968360007</v>
      </c>
    </row>
    <row r="11" spans="1:44" x14ac:dyDescent="0.3">
      <c r="A11">
        <v>17020002</v>
      </c>
      <c r="B11">
        <v>12405000</v>
      </c>
      <c r="C11" t="s">
        <v>63</v>
      </c>
      <c r="D11">
        <v>53</v>
      </c>
      <c r="E11" t="s">
        <v>56</v>
      </c>
      <c r="F11" t="s">
        <v>52</v>
      </c>
      <c r="G11">
        <v>4070</v>
      </c>
      <c r="H11">
        <v>-118.1233268</v>
      </c>
      <c r="I11">
        <v>48.722125069999997</v>
      </c>
      <c r="J11">
        <v>-118.12300873</v>
      </c>
      <c r="K11">
        <v>48.72224808</v>
      </c>
      <c r="L11">
        <v>27.26</v>
      </c>
      <c r="M11" t="s">
        <v>53</v>
      </c>
      <c r="N11">
        <v>2</v>
      </c>
      <c r="O11">
        <v>0.72199999999999998</v>
      </c>
      <c r="P11">
        <v>3.6999999999999998E-2</v>
      </c>
      <c r="Q11">
        <v>1</v>
      </c>
      <c r="R11">
        <v>19130910</v>
      </c>
      <c r="S11">
        <v>19151031</v>
      </c>
      <c r="T11">
        <v>782</v>
      </c>
      <c r="U11">
        <v>782</v>
      </c>
      <c r="V11">
        <v>288</v>
      </c>
      <c r="W11" s="91">
        <f>Input!C12</f>
        <v>295</v>
      </c>
      <c r="X11" s="91">
        <f t="shared" si="0"/>
        <v>213711.86499999999</v>
      </c>
      <c r="Y11" s="91">
        <f>Input!D12</f>
        <v>470</v>
      </c>
      <c r="Z11" s="91">
        <f t="shared" si="1"/>
        <v>340490.09</v>
      </c>
      <c r="AA11" s="91">
        <f>Input!E12</f>
        <v>548</v>
      </c>
      <c r="AB11" s="91">
        <f t="shared" si="2"/>
        <v>396996.95600000001</v>
      </c>
      <c r="AC11" s="91">
        <f>Input!F12</f>
        <v>665</v>
      </c>
      <c r="AD11" s="91">
        <f t="shared" si="3"/>
        <v>481757.255</v>
      </c>
      <c r="AE11">
        <v>703.75</v>
      </c>
      <c r="AF11">
        <v>760</v>
      </c>
      <c r="AG11">
        <v>860</v>
      </c>
      <c r="AH11">
        <v>970</v>
      </c>
      <c r="AI11">
        <v>1200</v>
      </c>
      <c r="AJ11">
        <v>1950</v>
      </c>
      <c r="AK11">
        <v>3920</v>
      </c>
      <c r="AL11">
        <v>5270</v>
      </c>
      <c r="AM11">
        <v>9260</v>
      </c>
      <c r="AN11">
        <v>11470</v>
      </c>
      <c r="AO11">
        <v>14300</v>
      </c>
      <c r="AP11">
        <v>18000</v>
      </c>
      <c r="AQ11" s="91">
        <f>Input!G12</f>
        <v>2849.29</v>
      </c>
      <c r="AR11" s="91">
        <f t="shared" si="4"/>
        <v>2064159.5926300001</v>
      </c>
    </row>
    <row r="12" spans="1:44" x14ac:dyDescent="0.3">
      <c r="A12">
        <v>17020003</v>
      </c>
      <c r="B12">
        <v>12409000</v>
      </c>
      <c r="C12" t="s">
        <v>64</v>
      </c>
      <c r="D12">
        <v>53</v>
      </c>
      <c r="E12" t="s">
        <v>56</v>
      </c>
      <c r="F12" t="s">
        <v>57</v>
      </c>
      <c r="G12">
        <v>1007</v>
      </c>
      <c r="H12">
        <v>-118.06248872</v>
      </c>
      <c r="I12">
        <v>48.594346100000003</v>
      </c>
      <c r="J12">
        <v>-118.06249081999999</v>
      </c>
      <c r="K12">
        <v>48.594046409999997</v>
      </c>
      <c r="L12">
        <v>32.972000000000001</v>
      </c>
      <c r="M12" t="s">
        <v>53</v>
      </c>
      <c r="N12">
        <v>80</v>
      </c>
      <c r="O12">
        <v>0.80400000000000005</v>
      </c>
      <c r="P12">
        <v>7.0999999999999994E-2</v>
      </c>
      <c r="Q12">
        <v>1</v>
      </c>
      <c r="R12">
        <v>19221101</v>
      </c>
      <c r="S12">
        <v>20030930</v>
      </c>
      <c r="T12">
        <v>29401</v>
      </c>
      <c r="U12">
        <v>29401</v>
      </c>
      <c r="V12">
        <v>0.5</v>
      </c>
      <c r="W12" s="91">
        <f>Input!C13</f>
        <v>24</v>
      </c>
      <c r="X12" s="91">
        <f t="shared" si="0"/>
        <v>17386.727999999999</v>
      </c>
      <c r="Y12" s="91">
        <f>Input!D13</f>
        <v>47.1</v>
      </c>
      <c r="Z12" s="91">
        <f t="shared" si="1"/>
        <v>34121.453699999998</v>
      </c>
      <c r="AA12" s="91">
        <f>Input!E13</f>
        <v>65</v>
      </c>
      <c r="AB12" s="91">
        <f t="shared" si="2"/>
        <v>47089.055</v>
      </c>
      <c r="AC12" s="91">
        <f>Input!F13</f>
        <v>93</v>
      </c>
      <c r="AD12" s="91">
        <f t="shared" si="3"/>
        <v>67373.570999999996</v>
      </c>
      <c r="AE12">
        <v>105</v>
      </c>
      <c r="AF12">
        <v>118</v>
      </c>
      <c r="AG12">
        <v>144</v>
      </c>
      <c r="AH12">
        <v>175</v>
      </c>
      <c r="AI12">
        <v>225</v>
      </c>
      <c r="AJ12">
        <v>310</v>
      </c>
      <c r="AK12">
        <v>370</v>
      </c>
      <c r="AL12">
        <v>453</v>
      </c>
      <c r="AM12">
        <v>730</v>
      </c>
      <c r="AN12">
        <v>1040</v>
      </c>
      <c r="AO12">
        <v>1760</v>
      </c>
      <c r="AP12">
        <v>3360</v>
      </c>
      <c r="AQ12" s="91">
        <f>Input!G13</f>
        <v>309.04300000000001</v>
      </c>
      <c r="AR12" s="91">
        <f t="shared" si="4"/>
        <v>223885.274221</v>
      </c>
    </row>
    <row r="13" spans="1:44" x14ac:dyDescent="0.3">
      <c r="A13">
        <v>17020004</v>
      </c>
      <c r="B13">
        <v>12435000</v>
      </c>
      <c r="C13" t="s">
        <v>65</v>
      </c>
      <c r="D13">
        <v>53</v>
      </c>
      <c r="E13" t="s">
        <v>56</v>
      </c>
      <c r="F13" t="s">
        <v>52</v>
      </c>
      <c r="G13">
        <v>928</v>
      </c>
      <c r="H13">
        <v>-118.66556591</v>
      </c>
      <c r="I13">
        <v>48.034601729999999</v>
      </c>
      <c r="J13">
        <v>-118.66881315000001</v>
      </c>
      <c r="K13">
        <v>48.034158470000001</v>
      </c>
      <c r="L13">
        <v>249.05199999999999</v>
      </c>
      <c r="M13" t="s">
        <v>53</v>
      </c>
      <c r="N13">
        <v>4</v>
      </c>
      <c r="O13">
        <v>0.69699999999999995</v>
      </c>
      <c r="P13">
        <v>5.3999999999999999E-2</v>
      </c>
      <c r="Q13">
        <v>1</v>
      </c>
      <c r="R13">
        <v>19110501</v>
      </c>
      <c r="S13">
        <v>19170930</v>
      </c>
      <c r="T13">
        <v>1799</v>
      </c>
      <c r="U13">
        <v>1799</v>
      </c>
      <c r="V13">
        <v>26</v>
      </c>
      <c r="W13" s="91">
        <f>Input!C14</f>
        <v>32</v>
      </c>
      <c r="X13" s="91">
        <f t="shared" si="0"/>
        <v>23182.304</v>
      </c>
      <c r="Y13" s="91">
        <f>Input!D14</f>
        <v>36</v>
      </c>
      <c r="Z13" s="91">
        <f t="shared" si="1"/>
        <v>26080.092000000001</v>
      </c>
      <c r="AA13" s="91">
        <f>Input!E14</f>
        <v>39</v>
      </c>
      <c r="AB13" s="91">
        <f t="shared" si="2"/>
        <v>28253.433000000001</v>
      </c>
      <c r="AC13" s="91">
        <f>Input!F14</f>
        <v>54</v>
      </c>
      <c r="AD13" s="91">
        <f t="shared" si="3"/>
        <v>39120.137999999999</v>
      </c>
      <c r="AE13">
        <v>58</v>
      </c>
      <c r="AF13">
        <v>61</v>
      </c>
      <c r="AG13">
        <v>78</v>
      </c>
      <c r="AH13">
        <v>98</v>
      </c>
      <c r="AI13">
        <v>140</v>
      </c>
      <c r="AJ13">
        <v>256</v>
      </c>
      <c r="AK13">
        <v>356</v>
      </c>
      <c r="AL13">
        <v>450</v>
      </c>
      <c r="AM13">
        <v>689</v>
      </c>
      <c r="AN13">
        <v>940</v>
      </c>
      <c r="AO13">
        <v>1420</v>
      </c>
      <c r="AP13">
        <v>2190</v>
      </c>
      <c r="AQ13" s="91">
        <f>Input!G14</f>
        <v>252.36199999999999</v>
      </c>
      <c r="AR13" s="91">
        <f t="shared" si="4"/>
        <v>182822.89381400001</v>
      </c>
    </row>
    <row r="14" spans="1:44" x14ac:dyDescent="0.3">
      <c r="A14">
        <v>17020005</v>
      </c>
      <c r="B14">
        <v>12450700</v>
      </c>
      <c r="C14" t="s">
        <v>66</v>
      </c>
      <c r="D14">
        <v>53</v>
      </c>
      <c r="E14" t="s">
        <v>56</v>
      </c>
      <c r="F14" t="s">
        <v>57</v>
      </c>
      <c r="G14">
        <v>86100</v>
      </c>
      <c r="H14">
        <v>-119.86672996</v>
      </c>
      <c r="I14">
        <v>47.946529750000003</v>
      </c>
      <c r="J14">
        <v>-119.86174251</v>
      </c>
      <c r="K14">
        <v>47.946168579999998</v>
      </c>
      <c r="L14">
        <v>377.69799999999998</v>
      </c>
      <c r="M14" t="s">
        <v>53</v>
      </c>
      <c r="N14">
        <v>36</v>
      </c>
      <c r="O14">
        <v>0.73799999999999999</v>
      </c>
      <c r="P14">
        <v>6.9000000000000006E-2</v>
      </c>
      <c r="Q14">
        <v>1</v>
      </c>
      <c r="R14">
        <v>19671001</v>
      </c>
      <c r="S14">
        <v>20030930</v>
      </c>
      <c r="T14">
        <v>13149</v>
      </c>
      <c r="U14">
        <v>13149</v>
      </c>
      <c r="V14">
        <v>23700</v>
      </c>
      <c r="W14" s="91">
        <f>Input!C15</f>
        <v>41250</v>
      </c>
      <c r="X14" s="91">
        <f t="shared" si="0"/>
        <v>29883438.75</v>
      </c>
      <c r="Y14" s="91">
        <f>Input!D15</f>
        <v>55700</v>
      </c>
      <c r="Z14" s="91">
        <f t="shared" si="1"/>
        <v>40351697.899999999</v>
      </c>
      <c r="AA14" s="91">
        <f>Input!E15</f>
        <v>63900</v>
      </c>
      <c r="AB14" s="91">
        <f t="shared" si="2"/>
        <v>46292163.299999997</v>
      </c>
      <c r="AC14" s="91">
        <f>Input!F15</f>
        <v>75300</v>
      </c>
      <c r="AD14" s="91">
        <f t="shared" si="3"/>
        <v>54550859.100000001</v>
      </c>
      <c r="AE14">
        <v>79800</v>
      </c>
      <c r="AF14">
        <v>83900</v>
      </c>
      <c r="AG14">
        <v>92500</v>
      </c>
      <c r="AH14">
        <v>102000</v>
      </c>
      <c r="AI14">
        <v>112000</v>
      </c>
      <c r="AJ14">
        <v>126000</v>
      </c>
      <c r="AK14">
        <v>135000</v>
      </c>
      <c r="AL14">
        <v>144000</v>
      </c>
      <c r="AM14">
        <v>170000</v>
      </c>
      <c r="AN14">
        <v>198000</v>
      </c>
      <c r="AO14">
        <v>279000</v>
      </c>
      <c r="AP14">
        <v>402000</v>
      </c>
      <c r="AQ14" s="91">
        <f>Input!G15</f>
        <v>111644.43700000001</v>
      </c>
      <c r="AR14" s="91">
        <f t="shared" si="4"/>
        <v>80880477.451339006</v>
      </c>
    </row>
    <row r="15" spans="1:44" x14ac:dyDescent="0.3">
      <c r="A15">
        <v>17020006</v>
      </c>
      <c r="B15">
        <v>12447300</v>
      </c>
      <c r="C15" t="s">
        <v>67</v>
      </c>
      <c r="D15">
        <v>53</v>
      </c>
      <c r="E15" t="s">
        <v>56</v>
      </c>
      <c r="F15" t="s">
        <v>52</v>
      </c>
      <c r="G15">
        <v>8220</v>
      </c>
      <c r="H15">
        <v>-119.73256139999999</v>
      </c>
      <c r="I15">
        <v>48.237926790000003</v>
      </c>
      <c r="J15">
        <v>-119.73334967</v>
      </c>
      <c r="K15">
        <v>48.238123389999998</v>
      </c>
      <c r="L15">
        <v>62.94</v>
      </c>
      <c r="M15" t="s">
        <v>53</v>
      </c>
      <c r="N15">
        <v>9</v>
      </c>
      <c r="O15">
        <v>0.78700000000000003</v>
      </c>
      <c r="P15">
        <v>0.11799999999999999</v>
      </c>
      <c r="Q15">
        <v>1</v>
      </c>
      <c r="R15">
        <v>19580401</v>
      </c>
      <c r="S15">
        <v>19670731</v>
      </c>
      <c r="T15">
        <v>3409</v>
      </c>
      <c r="U15">
        <v>3400</v>
      </c>
      <c r="V15">
        <v>-100000</v>
      </c>
      <c r="W15" s="91">
        <f>Input!C16</f>
        <v>635</v>
      </c>
      <c r="X15" s="91">
        <f t="shared" si="0"/>
        <v>460023.84500000003</v>
      </c>
      <c r="Y15" s="91">
        <f>Input!D16</f>
        <v>850</v>
      </c>
      <c r="Z15" s="91">
        <f t="shared" si="1"/>
        <v>615779.94999999995</v>
      </c>
      <c r="AA15" s="91">
        <f>Input!E16</f>
        <v>978</v>
      </c>
      <c r="AB15" s="91">
        <f t="shared" si="2"/>
        <v>708509.16599999997</v>
      </c>
      <c r="AC15" s="91">
        <f>Input!F16</f>
        <v>1120</v>
      </c>
      <c r="AD15" s="91">
        <f t="shared" si="3"/>
        <v>811380.64</v>
      </c>
      <c r="AE15">
        <v>1180</v>
      </c>
      <c r="AF15">
        <v>1240</v>
      </c>
      <c r="AG15">
        <v>1380</v>
      </c>
      <c r="AH15">
        <v>1600</v>
      </c>
      <c r="AI15">
        <v>1910</v>
      </c>
      <c r="AJ15">
        <v>2390</v>
      </c>
      <c r="AK15">
        <v>2940</v>
      </c>
      <c r="AL15">
        <v>3770</v>
      </c>
      <c r="AM15">
        <v>7750</v>
      </c>
      <c r="AN15">
        <v>12450</v>
      </c>
      <c r="AO15">
        <v>19200</v>
      </c>
      <c r="AP15">
        <v>23600</v>
      </c>
      <c r="AQ15" s="91">
        <f>Input!G16</f>
        <v>2848.63</v>
      </c>
      <c r="AR15" s="91">
        <f t="shared" si="4"/>
        <v>2063681.4576100002</v>
      </c>
    </row>
    <row r="16" spans="1:44" x14ac:dyDescent="0.3">
      <c r="A16">
        <v>17020007</v>
      </c>
      <c r="B16">
        <v>12443500</v>
      </c>
      <c r="C16" t="s">
        <v>68</v>
      </c>
      <c r="D16">
        <v>53</v>
      </c>
      <c r="E16" t="s">
        <v>56</v>
      </c>
      <c r="F16" t="s">
        <v>52</v>
      </c>
      <c r="G16">
        <v>3580</v>
      </c>
      <c r="H16">
        <v>-119.50118343</v>
      </c>
      <c r="I16">
        <v>48.960990010000003</v>
      </c>
      <c r="J16">
        <v>-119.49959564</v>
      </c>
      <c r="K16">
        <v>48.96281433</v>
      </c>
      <c r="L16">
        <v>232.41800000000001</v>
      </c>
      <c r="M16" t="s">
        <v>53</v>
      </c>
      <c r="N16">
        <v>17</v>
      </c>
      <c r="O16">
        <v>0.71899999999999997</v>
      </c>
      <c r="P16">
        <v>8.6999999999999994E-2</v>
      </c>
      <c r="Q16">
        <v>1</v>
      </c>
      <c r="R16">
        <v>19110601</v>
      </c>
      <c r="S16">
        <v>19280930</v>
      </c>
      <c r="T16">
        <v>6332</v>
      </c>
      <c r="U16">
        <v>6332</v>
      </c>
      <c r="V16">
        <v>75</v>
      </c>
      <c r="W16" s="91">
        <f>Input!C17</f>
        <v>169</v>
      </c>
      <c r="X16" s="91">
        <f t="shared" si="0"/>
        <v>122431.54300000001</v>
      </c>
      <c r="Y16" s="91">
        <f>Input!D17</f>
        <v>338</v>
      </c>
      <c r="Z16" s="91">
        <f t="shared" si="1"/>
        <v>244863.08600000001</v>
      </c>
      <c r="AA16" s="91">
        <f>Input!E17</f>
        <v>390</v>
      </c>
      <c r="AB16" s="91">
        <f t="shared" si="2"/>
        <v>282534.33</v>
      </c>
      <c r="AC16" s="91">
        <f>Input!F17</f>
        <v>453</v>
      </c>
      <c r="AD16" s="91">
        <f t="shared" si="3"/>
        <v>328174.49099999998</v>
      </c>
      <c r="AE16">
        <v>490</v>
      </c>
      <c r="AF16">
        <v>526</v>
      </c>
      <c r="AG16">
        <v>602</v>
      </c>
      <c r="AH16">
        <v>720</v>
      </c>
      <c r="AI16">
        <v>915</v>
      </c>
      <c r="AJ16">
        <v>1410</v>
      </c>
      <c r="AK16">
        <v>1850</v>
      </c>
      <c r="AL16">
        <v>2820</v>
      </c>
      <c r="AM16">
        <v>6740</v>
      </c>
      <c r="AN16">
        <v>9867</v>
      </c>
      <c r="AO16">
        <v>15967</v>
      </c>
      <c r="AP16">
        <v>21400</v>
      </c>
      <c r="AQ16" s="91">
        <f>Input!G17</f>
        <v>2165.3690000000001</v>
      </c>
      <c r="AR16" s="91">
        <f t="shared" si="4"/>
        <v>1568695.0759430001</v>
      </c>
    </row>
    <row r="17" spans="1:44" x14ac:dyDescent="0.3">
      <c r="A17">
        <v>17020008</v>
      </c>
      <c r="B17">
        <v>12450500</v>
      </c>
      <c r="C17" t="s">
        <v>69</v>
      </c>
      <c r="D17">
        <v>53</v>
      </c>
      <c r="E17" t="s">
        <v>56</v>
      </c>
      <c r="F17" t="s">
        <v>52</v>
      </c>
      <c r="G17">
        <v>1810</v>
      </c>
      <c r="H17">
        <v>-119.91229002999999</v>
      </c>
      <c r="I17">
        <v>48.047086470000004</v>
      </c>
      <c r="J17">
        <v>-119.91240692</v>
      </c>
      <c r="K17">
        <v>48.046714780000002</v>
      </c>
      <c r="L17">
        <v>41.912999999999997</v>
      </c>
      <c r="M17" t="s">
        <v>53</v>
      </c>
      <c r="N17">
        <v>16</v>
      </c>
      <c r="O17">
        <v>0.77100000000000002</v>
      </c>
      <c r="P17">
        <v>4.4999999999999998E-2</v>
      </c>
      <c r="Q17">
        <v>1</v>
      </c>
      <c r="R17">
        <v>19030617</v>
      </c>
      <c r="S17">
        <v>19200930</v>
      </c>
      <c r="T17">
        <v>5950</v>
      </c>
      <c r="U17">
        <v>5950</v>
      </c>
      <c r="V17">
        <v>214</v>
      </c>
      <c r="W17" s="91">
        <f>Input!C18</f>
        <v>280</v>
      </c>
      <c r="X17" s="91">
        <f t="shared" si="0"/>
        <v>202845.16</v>
      </c>
      <c r="Y17" s="91">
        <f>Input!D18</f>
        <v>326</v>
      </c>
      <c r="Z17" s="91">
        <f t="shared" si="1"/>
        <v>236169.72200000001</v>
      </c>
      <c r="AA17" s="91">
        <f>Input!E18</f>
        <v>350</v>
      </c>
      <c r="AB17" s="91">
        <f t="shared" si="2"/>
        <v>253556.45</v>
      </c>
      <c r="AC17" s="91">
        <f>Input!F18</f>
        <v>395</v>
      </c>
      <c r="AD17" s="91">
        <f t="shared" si="3"/>
        <v>286156.565</v>
      </c>
      <c r="AE17">
        <v>406</v>
      </c>
      <c r="AF17">
        <v>428</v>
      </c>
      <c r="AG17">
        <v>474</v>
      </c>
      <c r="AH17">
        <v>558</v>
      </c>
      <c r="AI17">
        <v>718</v>
      </c>
      <c r="AJ17">
        <v>1170</v>
      </c>
      <c r="AK17">
        <v>1760</v>
      </c>
      <c r="AL17">
        <v>2680</v>
      </c>
      <c r="AM17">
        <v>4830</v>
      </c>
      <c r="AN17">
        <v>6620</v>
      </c>
      <c r="AO17">
        <v>10100</v>
      </c>
      <c r="AP17">
        <v>14900</v>
      </c>
      <c r="AQ17" s="91">
        <f>Input!G18</f>
        <v>1632.5450000000001</v>
      </c>
      <c r="AR17" s="91">
        <f t="shared" si="4"/>
        <v>1182692.3276150001</v>
      </c>
    </row>
    <row r="18" spans="1:44" x14ac:dyDescent="0.3">
      <c r="A18">
        <v>17020009</v>
      </c>
      <c r="B18">
        <v>12452500</v>
      </c>
      <c r="C18" t="s">
        <v>70</v>
      </c>
      <c r="D18">
        <v>53</v>
      </c>
      <c r="E18" t="s">
        <v>56</v>
      </c>
      <c r="F18" t="s">
        <v>57</v>
      </c>
      <c r="G18">
        <v>924</v>
      </c>
      <c r="H18">
        <v>-120.01312541</v>
      </c>
      <c r="I18">
        <v>47.834580809999999</v>
      </c>
      <c r="J18">
        <v>-119.98322558</v>
      </c>
      <c r="K18">
        <v>47.80365364</v>
      </c>
      <c r="L18">
        <v>4091.069</v>
      </c>
      <c r="M18" t="s">
        <v>53</v>
      </c>
      <c r="N18">
        <v>99</v>
      </c>
      <c r="O18">
        <v>0.73399999999999999</v>
      </c>
      <c r="P18">
        <v>0.124</v>
      </c>
      <c r="Q18">
        <v>1</v>
      </c>
      <c r="R18">
        <v>19031101</v>
      </c>
      <c r="S18">
        <v>20030930</v>
      </c>
      <c r="T18">
        <v>36494</v>
      </c>
      <c r="U18">
        <v>36491</v>
      </c>
      <c r="V18">
        <v>0</v>
      </c>
      <c r="W18" s="91">
        <f>Input!C19</f>
        <v>17</v>
      </c>
      <c r="X18" s="91">
        <f t="shared" si="0"/>
        <v>12315.599</v>
      </c>
      <c r="Y18" s="91">
        <f>Input!D19</f>
        <v>244</v>
      </c>
      <c r="Z18" s="91">
        <f t="shared" si="1"/>
        <v>176765.068</v>
      </c>
      <c r="AA18" s="91">
        <f>Input!E19</f>
        <v>480</v>
      </c>
      <c r="AB18" s="91">
        <f t="shared" si="2"/>
        <v>347734.56</v>
      </c>
      <c r="AC18" s="91">
        <f>Input!F19</f>
        <v>845</v>
      </c>
      <c r="AD18" s="91">
        <f t="shared" si="3"/>
        <v>612157.71499999997</v>
      </c>
      <c r="AE18">
        <v>1020</v>
      </c>
      <c r="AF18">
        <v>1230</v>
      </c>
      <c r="AG18">
        <v>1610</v>
      </c>
      <c r="AH18">
        <v>1980</v>
      </c>
      <c r="AI18">
        <v>2120</v>
      </c>
      <c r="AJ18">
        <v>2210</v>
      </c>
      <c r="AK18">
        <v>2210</v>
      </c>
      <c r="AL18">
        <v>2260</v>
      </c>
      <c r="AM18">
        <v>3820</v>
      </c>
      <c r="AN18">
        <v>5660</v>
      </c>
      <c r="AO18">
        <v>8370.5</v>
      </c>
      <c r="AP18">
        <v>18400</v>
      </c>
      <c r="AQ18" s="91">
        <f>Input!G19</f>
        <v>2047.7919999999999</v>
      </c>
      <c r="AR18" s="91">
        <f t="shared" si="4"/>
        <v>1483516.7710239999</v>
      </c>
    </row>
    <row r="19" spans="1:44" x14ac:dyDescent="0.3">
      <c r="A19">
        <v>17020010</v>
      </c>
      <c r="B19">
        <v>12464500</v>
      </c>
      <c r="C19" t="s">
        <v>71</v>
      </c>
      <c r="D19">
        <v>53</v>
      </c>
      <c r="E19" t="s">
        <v>56</v>
      </c>
      <c r="F19" t="s">
        <v>52</v>
      </c>
      <c r="G19">
        <v>90500</v>
      </c>
      <c r="H19">
        <v>-120.015056</v>
      </c>
      <c r="I19">
        <v>47.224853080000003</v>
      </c>
      <c r="J19">
        <v>-120.01528931</v>
      </c>
      <c r="K19">
        <v>47.224666599999999</v>
      </c>
      <c r="L19">
        <v>27.218</v>
      </c>
      <c r="M19" t="s">
        <v>53</v>
      </c>
      <c r="N19">
        <v>34</v>
      </c>
      <c r="O19">
        <v>0.93400000000000005</v>
      </c>
      <c r="P19">
        <v>4.2000000000000003E-2</v>
      </c>
      <c r="Q19">
        <v>1</v>
      </c>
      <c r="R19">
        <v>19130501</v>
      </c>
      <c r="S19">
        <v>19630331</v>
      </c>
      <c r="T19">
        <v>12753</v>
      </c>
      <c r="U19">
        <v>12753</v>
      </c>
      <c r="V19">
        <v>20000</v>
      </c>
      <c r="W19" s="91">
        <f>Input!C20</f>
        <v>25354</v>
      </c>
      <c r="X19" s="91">
        <f t="shared" si="0"/>
        <v>18367629.238000002</v>
      </c>
      <c r="Y19" s="91">
        <f>Input!D20</f>
        <v>35200</v>
      </c>
      <c r="Z19" s="91">
        <f t="shared" si="1"/>
        <v>25500534.399999999</v>
      </c>
      <c r="AA19" s="91">
        <f>Input!E20</f>
        <v>42440</v>
      </c>
      <c r="AB19" s="91">
        <f t="shared" si="2"/>
        <v>30745530.68</v>
      </c>
      <c r="AC19" s="91">
        <f>Input!F20</f>
        <v>51680</v>
      </c>
      <c r="AD19" s="91">
        <f t="shared" si="3"/>
        <v>37439420.960000001</v>
      </c>
      <c r="AE19">
        <v>56400</v>
      </c>
      <c r="AF19">
        <v>60900</v>
      </c>
      <c r="AG19">
        <v>69300</v>
      </c>
      <c r="AH19">
        <v>79200</v>
      </c>
      <c r="AI19">
        <v>92400</v>
      </c>
      <c r="AJ19">
        <v>125000</v>
      </c>
      <c r="AK19">
        <v>153000</v>
      </c>
      <c r="AL19">
        <v>188000</v>
      </c>
      <c r="AM19">
        <v>284000</v>
      </c>
      <c r="AN19">
        <v>348000</v>
      </c>
      <c r="AO19">
        <v>466920</v>
      </c>
      <c r="AP19">
        <v>690000</v>
      </c>
      <c r="AQ19" s="91">
        <f>Input!G20</f>
        <v>121503.63099999999</v>
      </c>
      <c r="AR19" s="91">
        <f t="shared" si="4"/>
        <v>88022940.96705699</v>
      </c>
    </row>
    <row r="20" spans="1:44" x14ac:dyDescent="0.3">
      <c r="A20">
        <v>17020011</v>
      </c>
      <c r="B20">
        <v>12462500</v>
      </c>
      <c r="C20" t="s">
        <v>72</v>
      </c>
      <c r="D20">
        <v>53</v>
      </c>
      <c r="E20" t="s">
        <v>56</v>
      </c>
      <c r="F20" t="s">
        <v>57</v>
      </c>
      <c r="G20">
        <v>1301</v>
      </c>
      <c r="H20">
        <v>-120.42452227</v>
      </c>
      <c r="I20">
        <v>47.499291479999997</v>
      </c>
      <c r="J20">
        <v>-120.424263</v>
      </c>
      <c r="K20">
        <v>47.499378200000002</v>
      </c>
      <c r="L20">
        <v>21.87</v>
      </c>
      <c r="M20" t="s">
        <v>53</v>
      </c>
      <c r="N20">
        <v>41</v>
      </c>
      <c r="O20">
        <v>0.72199999999999998</v>
      </c>
      <c r="P20">
        <v>3.5999999999999997E-2</v>
      </c>
      <c r="Q20">
        <v>1</v>
      </c>
      <c r="R20">
        <v>19621001</v>
      </c>
      <c r="S20">
        <v>20030930</v>
      </c>
      <c r="T20">
        <v>14975</v>
      </c>
      <c r="U20">
        <v>14975</v>
      </c>
      <c r="V20">
        <v>221</v>
      </c>
      <c r="W20" s="91">
        <f>Input!C21</f>
        <v>383.76</v>
      </c>
      <c r="X20" s="91">
        <f t="shared" si="0"/>
        <v>278013.78071999998</v>
      </c>
      <c r="Y20" s="91">
        <f>Input!D21</f>
        <v>522</v>
      </c>
      <c r="Z20" s="91">
        <f t="shared" si="1"/>
        <v>378161.33399999997</v>
      </c>
      <c r="AA20" s="91">
        <f>Input!E21</f>
        <v>641</v>
      </c>
      <c r="AB20" s="91">
        <f t="shared" si="2"/>
        <v>464370.527</v>
      </c>
      <c r="AC20" s="91">
        <f>Input!F21</f>
        <v>867</v>
      </c>
      <c r="AD20" s="91">
        <f t="shared" si="3"/>
        <v>628095.549</v>
      </c>
      <c r="AE20">
        <v>980</v>
      </c>
      <c r="AF20">
        <v>1100</v>
      </c>
      <c r="AG20">
        <v>1400</v>
      </c>
      <c r="AH20">
        <v>1830</v>
      </c>
      <c r="AI20">
        <v>2466</v>
      </c>
      <c r="AJ20">
        <v>3460</v>
      </c>
      <c r="AK20">
        <v>4180</v>
      </c>
      <c r="AL20">
        <v>5110</v>
      </c>
      <c r="AM20">
        <v>8080</v>
      </c>
      <c r="AN20">
        <v>10900</v>
      </c>
      <c r="AO20">
        <v>16300</v>
      </c>
      <c r="AP20">
        <v>45200</v>
      </c>
      <c r="AQ20" s="91">
        <f>Input!G21</f>
        <v>3263.7649999999999</v>
      </c>
      <c r="AR20" s="91">
        <f t="shared" si="4"/>
        <v>2364424.7629549997</v>
      </c>
    </row>
    <row r="21" spans="1:44" x14ac:dyDescent="0.3">
      <c r="A21">
        <v>17020012</v>
      </c>
      <c r="B21">
        <v>12464000</v>
      </c>
      <c r="C21" t="s">
        <v>73</v>
      </c>
      <c r="D21">
        <v>53</v>
      </c>
      <c r="E21" t="s">
        <v>56</v>
      </c>
      <c r="F21" t="s">
        <v>52</v>
      </c>
      <c r="G21">
        <v>844</v>
      </c>
      <c r="H21">
        <v>-119.93449926</v>
      </c>
      <c r="I21">
        <v>47.416520259999999</v>
      </c>
      <c r="J21">
        <v>-119.92578096</v>
      </c>
      <c r="K21">
        <v>47.410442089999997</v>
      </c>
      <c r="L21">
        <v>943.04200000000003</v>
      </c>
      <c r="M21" t="s">
        <v>53</v>
      </c>
      <c r="N21">
        <v>3</v>
      </c>
      <c r="O21">
        <v>0.106</v>
      </c>
      <c r="P21">
        <v>9.2999999999999999E-2</v>
      </c>
      <c r="Q21">
        <v>1</v>
      </c>
      <c r="R21">
        <v>19521001</v>
      </c>
      <c r="S21">
        <v>19550930</v>
      </c>
      <c r="T21">
        <v>1095</v>
      </c>
      <c r="U21">
        <v>151</v>
      </c>
      <c r="V21">
        <v>0</v>
      </c>
      <c r="W21" s="91">
        <f>Input!C22</f>
        <v>0</v>
      </c>
      <c r="X21" s="91">
        <f t="shared" si="0"/>
        <v>0</v>
      </c>
      <c r="Y21" s="91">
        <f>Input!D22</f>
        <v>0</v>
      </c>
      <c r="Z21" s="91">
        <f t="shared" si="1"/>
        <v>0</v>
      </c>
      <c r="AA21" s="91">
        <f>Input!E22</f>
        <v>0</v>
      </c>
      <c r="AB21" s="91">
        <f t="shared" si="2"/>
        <v>0</v>
      </c>
      <c r="AC21" s="91">
        <f>Input!F22</f>
        <v>0</v>
      </c>
      <c r="AD21" s="91">
        <f t="shared" si="3"/>
        <v>0</v>
      </c>
      <c r="AE21">
        <v>0</v>
      </c>
      <c r="AF21">
        <v>0</v>
      </c>
      <c r="AG21">
        <v>0</v>
      </c>
      <c r="AH21">
        <v>0</v>
      </c>
      <c r="AI21">
        <v>0</v>
      </c>
      <c r="AJ21">
        <v>0</v>
      </c>
      <c r="AK21">
        <v>0</v>
      </c>
      <c r="AL21">
        <v>0</v>
      </c>
      <c r="AM21">
        <v>1.94</v>
      </c>
      <c r="AN21">
        <v>7.76</v>
      </c>
      <c r="AO21">
        <v>56.28</v>
      </c>
      <c r="AP21">
        <v>268</v>
      </c>
      <c r="AQ21" s="91">
        <f>Input!G22</f>
        <v>2.0219999999999998</v>
      </c>
      <c r="AR21" s="91">
        <f t="shared" si="4"/>
        <v>1464.8318339999998</v>
      </c>
    </row>
    <row r="22" spans="1:44" x14ac:dyDescent="0.3">
      <c r="A22">
        <v>17020013</v>
      </c>
      <c r="B22">
        <v>12465000</v>
      </c>
      <c r="C22" t="s">
        <v>74</v>
      </c>
      <c r="D22">
        <v>53</v>
      </c>
      <c r="E22" t="s">
        <v>56</v>
      </c>
      <c r="F22" t="s">
        <v>57</v>
      </c>
      <c r="G22">
        <v>1042</v>
      </c>
      <c r="H22">
        <v>-118.85000217</v>
      </c>
      <c r="I22">
        <v>47.360423820000001</v>
      </c>
      <c r="J22">
        <v>-118.8501358</v>
      </c>
      <c r="K22">
        <v>47.360332489999998</v>
      </c>
      <c r="L22">
        <v>14.318</v>
      </c>
      <c r="M22" t="s">
        <v>53</v>
      </c>
      <c r="N22">
        <v>61</v>
      </c>
      <c r="O22">
        <v>0.67200000000000004</v>
      </c>
      <c r="P22">
        <v>0.18</v>
      </c>
      <c r="Q22">
        <v>1</v>
      </c>
      <c r="R22">
        <v>19420901</v>
      </c>
      <c r="S22">
        <v>20030930</v>
      </c>
      <c r="T22">
        <v>22310</v>
      </c>
      <c r="U22">
        <v>22265</v>
      </c>
      <c r="V22">
        <v>0</v>
      </c>
      <c r="W22" s="91">
        <f>Input!C23</f>
        <v>0.3</v>
      </c>
      <c r="X22" s="91">
        <f t="shared" si="0"/>
        <v>217.33410000000001</v>
      </c>
      <c r="Y22" s="91">
        <f>Input!D23</f>
        <v>1.4</v>
      </c>
      <c r="Z22" s="91">
        <f t="shared" si="1"/>
        <v>1014.2257999999999</v>
      </c>
      <c r="AA22" s="91">
        <f>Input!E23</f>
        <v>2.7</v>
      </c>
      <c r="AB22" s="91">
        <f t="shared" si="2"/>
        <v>1956.0069000000001</v>
      </c>
      <c r="AC22" s="91">
        <f>Input!F23</f>
        <v>5.3</v>
      </c>
      <c r="AD22" s="91">
        <f t="shared" si="3"/>
        <v>3839.5690999999997</v>
      </c>
      <c r="AE22">
        <v>6.9</v>
      </c>
      <c r="AF22">
        <v>8.6</v>
      </c>
      <c r="AG22">
        <v>12</v>
      </c>
      <c r="AH22">
        <v>17</v>
      </c>
      <c r="AI22">
        <v>25</v>
      </c>
      <c r="AJ22">
        <v>37</v>
      </c>
      <c r="AK22">
        <v>50</v>
      </c>
      <c r="AL22">
        <v>70</v>
      </c>
      <c r="AM22">
        <v>144</v>
      </c>
      <c r="AN22">
        <v>262</v>
      </c>
      <c r="AO22">
        <v>804.45</v>
      </c>
      <c r="AP22">
        <v>7470</v>
      </c>
      <c r="AQ22" s="91">
        <f>Input!G23</f>
        <v>65.418999999999997</v>
      </c>
      <c r="AR22" s="91">
        <f t="shared" si="4"/>
        <v>47392.598292999995</v>
      </c>
    </row>
    <row r="23" spans="1:44" x14ac:dyDescent="0.3">
      <c r="A23">
        <v>17020014</v>
      </c>
      <c r="B23">
        <v>12468500</v>
      </c>
      <c r="C23" t="s">
        <v>75</v>
      </c>
      <c r="D23">
        <v>53</v>
      </c>
      <c r="E23" t="s">
        <v>56</v>
      </c>
      <c r="F23" t="s">
        <v>52</v>
      </c>
      <c r="G23">
        <v>317</v>
      </c>
      <c r="H23">
        <v>-119.42670053000001</v>
      </c>
      <c r="I23">
        <v>47.572643319999997</v>
      </c>
      <c r="J23">
        <v>-119.42652893</v>
      </c>
      <c r="K23">
        <v>47.57263184</v>
      </c>
      <c r="L23">
        <v>13.058999999999999</v>
      </c>
      <c r="M23" t="s">
        <v>53</v>
      </c>
      <c r="N23">
        <v>23</v>
      </c>
      <c r="O23">
        <v>0.80700000000000005</v>
      </c>
      <c r="P23">
        <v>0.10100000000000001</v>
      </c>
      <c r="Q23">
        <v>1</v>
      </c>
      <c r="R23">
        <v>19450801</v>
      </c>
      <c r="S23">
        <v>19680930</v>
      </c>
      <c r="T23">
        <v>8462</v>
      </c>
      <c r="U23">
        <v>8462</v>
      </c>
      <c r="V23">
        <v>0.1</v>
      </c>
      <c r="W23" s="91">
        <f>Input!C24</f>
        <v>0.4</v>
      </c>
      <c r="X23" s="91">
        <f t="shared" si="0"/>
        <v>289.77879999999999</v>
      </c>
      <c r="Y23" s="91">
        <f>Input!D24</f>
        <v>1.4</v>
      </c>
      <c r="Z23" s="91">
        <f t="shared" si="1"/>
        <v>1014.2257999999999</v>
      </c>
      <c r="AA23" s="91">
        <f>Input!E24</f>
        <v>2.7</v>
      </c>
      <c r="AB23" s="91">
        <f t="shared" si="2"/>
        <v>1956.0069000000001</v>
      </c>
      <c r="AC23" s="91">
        <f>Input!F24</f>
        <v>5.46</v>
      </c>
      <c r="AD23" s="91">
        <f t="shared" si="3"/>
        <v>3955.4806199999998</v>
      </c>
      <c r="AE23">
        <v>6.5</v>
      </c>
      <c r="AF23">
        <v>7.2</v>
      </c>
      <c r="AG23">
        <v>8.6</v>
      </c>
      <c r="AH23">
        <v>9.8000000000000007</v>
      </c>
      <c r="AI23">
        <v>12</v>
      </c>
      <c r="AJ23">
        <v>14</v>
      </c>
      <c r="AK23">
        <v>14</v>
      </c>
      <c r="AL23">
        <v>15</v>
      </c>
      <c r="AM23">
        <v>17</v>
      </c>
      <c r="AN23">
        <v>19</v>
      </c>
      <c r="AO23">
        <v>24</v>
      </c>
      <c r="AP23">
        <v>39</v>
      </c>
      <c r="AQ23" s="91">
        <f>Input!G24</f>
        <v>10.287000000000001</v>
      </c>
      <c r="AR23" s="91">
        <f t="shared" si="4"/>
        <v>7452.3862890000009</v>
      </c>
    </row>
    <row r="24" spans="1:44" x14ac:dyDescent="0.3">
      <c r="A24">
        <v>17020015</v>
      </c>
      <c r="B24">
        <v>12472600</v>
      </c>
      <c r="C24" t="s">
        <v>76</v>
      </c>
      <c r="D24">
        <v>53</v>
      </c>
      <c r="E24" t="s">
        <v>56</v>
      </c>
      <c r="F24" t="s">
        <v>57</v>
      </c>
      <c r="G24">
        <v>4840</v>
      </c>
      <c r="H24">
        <v>-119.83115494</v>
      </c>
      <c r="I24">
        <v>46.829855619999996</v>
      </c>
      <c r="J24">
        <v>-119.83121644000001</v>
      </c>
      <c r="K24">
        <v>46.829686510000002</v>
      </c>
      <c r="L24">
        <v>19.306999999999999</v>
      </c>
      <c r="M24" t="s">
        <v>53</v>
      </c>
      <c r="N24">
        <v>44</v>
      </c>
      <c r="O24">
        <v>0.91900000000000004</v>
      </c>
      <c r="P24">
        <v>0.03</v>
      </c>
      <c r="Q24">
        <v>1</v>
      </c>
      <c r="R24">
        <v>19590212</v>
      </c>
      <c r="S24">
        <v>20030930</v>
      </c>
      <c r="T24">
        <v>16249</v>
      </c>
      <c r="U24">
        <v>16249</v>
      </c>
      <c r="V24">
        <v>14</v>
      </c>
      <c r="W24" s="91">
        <f>Input!C25</f>
        <v>45</v>
      </c>
      <c r="X24" s="91">
        <f t="shared" si="0"/>
        <v>32600.115000000002</v>
      </c>
      <c r="Y24" s="91">
        <f>Input!D25</f>
        <v>63</v>
      </c>
      <c r="Z24" s="91">
        <f t="shared" si="1"/>
        <v>45640.161</v>
      </c>
      <c r="AA24" s="91">
        <f>Input!E25</f>
        <v>78</v>
      </c>
      <c r="AB24" s="91">
        <f t="shared" si="2"/>
        <v>56506.866000000002</v>
      </c>
      <c r="AC24" s="91">
        <f>Input!F25</f>
        <v>130</v>
      </c>
      <c r="AD24" s="91">
        <f t="shared" si="3"/>
        <v>94178.11</v>
      </c>
      <c r="AE24">
        <v>151</v>
      </c>
      <c r="AF24">
        <v>165</v>
      </c>
      <c r="AG24">
        <v>185</v>
      </c>
      <c r="AH24">
        <v>203</v>
      </c>
      <c r="AI24">
        <v>221</v>
      </c>
      <c r="AJ24">
        <v>241</v>
      </c>
      <c r="AK24">
        <v>252</v>
      </c>
      <c r="AL24">
        <v>264</v>
      </c>
      <c r="AM24">
        <v>301</v>
      </c>
      <c r="AN24">
        <v>329</v>
      </c>
      <c r="AO24">
        <v>367</v>
      </c>
      <c r="AP24">
        <v>848</v>
      </c>
      <c r="AQ24" s="91">
        <f>Input!G25</f>
        <v>199.208</v>
      </c>
      <c r="AR24" s="91">
        <f t="shared" si="4"/>
        <v>144315.637976</v>
      </c>
    </row>
    <row r="25" spans="1:44" x14ac:dyDescent="0.3">
      <c r="A25">
        <v>17020016</v>
      </c>
      <c r="B25">
        <v>12514000</v>
      </c>
      <c r="C25" t="s">
        <v>77</v>
      </c>
      <c r="D25">
        <v>53</v>
      </c>
      <c r="E25" t="s">
        <v>56</v>
      </c>
      <c r="F25" t="s">
        <v>52</v>
      </c>
      <c r="G25">
        <v>104000</v>
      </c>
      <c r="H25">
        <v>-119.09973228</v>
      </c>
      <c r="I25">
        <v>46.216523590000001</v>
      </c>
      <c r="J25">
        <v>-119.09962462999999</v>
      </c>
      <c r="K25">
        <v>46.216678620000003</v>
      </c>
      <c r="L25">
        <v>19.105</v>
      </c>
      <c r="M25" t="s">
        <v>53</v>
      </c>
      <c r="N25">
        <v>3</v>
      </c>
      <c r="O25">
        <v>0.83699999999999997</v>
      </c>
      <c r="P25">
        <v>2.3E-2</v>
      </c>
      <c r="Q25">
        <v>1</v>
      </c>
      <c r="R25">
        <v>19631001</v>
      </c>
      <c r="S25">
        <v>19800930</v>
      </c>
      <c r="T25">
        <v>1172</v>
      </c>
      <c r="U25">
        <v>1096</v>
      </c>
      <c r="V25">
        <v>0</v>
      </c>
      <c r="W25" s="91">
        <f>Input!C26</f>
        <v>0</v>
      </c>
      <c r="X25" s="91">
        <f t="shared" si="0"/>
        <v>0</v>
      </c>
      <c r="Y25" s="91">
        <f>Input!D26</f>
        <v>0</v>
      </c>
      <c r="Z25" s="91">
        <f t="shared" si="1"/>
        <v>0</v>
      </c>
      <c r="AA25" s="91">
        <f>Input!E26</f>
        <v>53960</v>
      </c>
      <c r="AB25" s="91">
        <f t="shared" si="2"/>
        <v>39091160.119999997</v>
      </c>
      <c r="AC25" s="91">
        <f>Input!F26</f>
        <v>64620</v>
      </c>
      <c r="AD25" s="91">
        <f t="shared" si="3"/>
        <v>46813765.140000001</v>
      </c>
      <c r="AE25">
        <v>68200</v>
      </c>
      <c r="AF25">
        <v>72090</v>
      </c>
      <c r="AG25">
        <v>78620</v>
      </c>
      <c r="AH25">
        <v>86400</v>
      </c>
      <c r="AI25">
        <v>94780</v>
      </c>
      <c r="AJ25">
        <v>116000</v>
      </c>
      <c r="AK25">
        <v>141750</v>
      </c>
      <c r="AL25">
        <v>193000</v>
      </c>
      <c r="AM25">
        <v>260700</v>
      </c>
      <c r="AN25">
        <v>316350</v>
      </c>
      <c r="AO25">
        <v>434540</v>
      </c>
      <c r="AP25">
        <v>458000</v>
      </c>
      <c r="AQ25" s="91">
        <f>Input!G26</f>
        <v>120188.22500000001</v>
      </c>
      <c r="AR25" s="91">
        <f t="shared" si="4"/>
        <v>87069999.036575004</v>
      </c>
    </row>
    <row r="26" spans="1:44" x14ac:dyDescent="0.3">
      <c r="A26">
        <v>17030001</v>
      </c>
      <c r="B26">
        <v>12487000</v>
      </c>
      <c r="C26" t="s">
        <v>78</v>
      </c>
      <c r="D26">
        <v>53</v>
      </c>
      <c r="E26" t="s">
        <v>56</v>
      </c>
      <c r="F26" t="s">
        <v>52</v>
      </c>
      <c r="G26">
        <v>2130</v>
      </c>
      <c r="H26">
        <v>-120.52034388</v>
      </c>
      <c r="I26">
        <v>46.630959869999998</v>
      </c>
      <c r="J26">
        <v>-120.52034759999999</v>
      </c>
      <c r="K26">
        <v>46.630867000000002</v>
      </c>
      <c r="L26">
        <v>10.292999999999999</v>
      </c>
      <c r="M26" t="s">
        <v>53</v>
      </c>
      <c r="N26">
        <v>1</v>
      </c>
      <c r="O26">
        <v>0.79100000000000004</v>
      </c>
      <c r="P26">
        <v>-999999</v>
      </c>
      <c r="Q26">
        <v>1</v>
      </c>
      <c r="R26">
        <v>18970501</v>
      </c>
      <c r="S26">
        <v>19120930</v>
      </c>
      <c r="T26">
        <v>674</v>
      </c>
      <c r="U26">
        <v>674</v>
      </c>
      <c r="V26">
        <v>285</v>
      </c>
      <c r="W26" s="91">
        <f>Input!C27</f>
        <v>285</v>
      </c>
      <c r="X26" s="91">
        <f t="shared" si="0"/>
        <v>206467.39499999999</v>
      </c>
      <c r="Y26" s="91">
        <f>Input!D27</f>
        <v>441</v>
      </c>
      <c r="Z26" s="91">
        <f t="shared" si="1"/>
        <v>319481.12699999998</v>
      </c>
      <c r="AA26" s="91">
        <f>Input!E27</f>
        <v>503</v>
      </c>
      <c r="AB26" s="91">
        <f t="shared" si="2"/>
        <v>364396.84100000001</v>
      </c>
      <c r="AC26" s="91">
        <f>Input!F27</f>
        <v>577</v>
      </c>
      <c r="AD26" s="91">
        <f t="shared" si="3"/>
        <v>418005.91899999999</v>
      </c>
      <c r="AE26">
        <v>605</v>
      </c>
      <c r="AF26">
        <v>657.5</v>
      </c>
      <c r="AG26">
        <v>828</v>
      </c>
      <c r="AH26">
        <v>1015</v>
      </c>
      <c r="AI26">
        <v>1250</v>
      </c>
      <c r="AJ26">
        <v>2010</v>
      </c>
      <c r="AK26">
        <v>2517.5</v>
      </c>
      <c r="AL26">
        <v>3560</v>
      </c>
      <c r="AM26">
        <v>6660</v>
      </c>
      <c r="AN26">
        <v>8197.5</v>
      </c>
      <c r="AO26">
        <v>12100</v>
      </c>
      <c r="AP26">
        <v>19800</v>
      </c>
      <c r="AQ26" s="91">
        <f>Input!G27</f>
        <v>2192.674</v>
      </c>
      <c r="AR26" s="91">
        <f t="shared" si="4"/>
        <v>1588476.101278</v>
      </c>
    </row>
    <row r="27" spans="1:44" x14ac:dyDescent="0.3">
      <c r="A27">
        <v>17030002</v>
      </c>
      <c r="B27">
        <v>12499000</v>
      </c>
      <c r="C27" t="s">
        <v>79</v>
      </c>
      <c r="D27">
        <v>53</v>
      </c>
      <c r="E27" t="s">
        <v>56</v>
      </c>
      <c r="F27" t="s">
        <v>52</v>
      </c>
      <c r="G27">
        <v>1106</v>
      </c>
      <c r="H27">
        <v>-120.52062162999999</v>
      </c>
      <c r="I27">
        <v>46.628182099999997</v>
      </c>
      <c r="J27">
        <v>-120.52030945</v>
      </c>
      <c r="K27">
        <v>46.627853389999999</v>
      </c>
      <c r="L27">
        <v>43.607999999999997</v>
      </c>
      <c r="M27" t="s">
        <v>53</v>
      </c>
      <c r="N27">
        <v>14</v>
      </c>
      <c r="O27">
        <v>0.68300000000000005</v>
      </c>
      <c r="P27">
        <v>6.4000000000000001E-2</v>
      </c>
      <c r="Q27">
        <v>1</v>
      </c>
      <c r="R27">
        <v>18990101</v>
      </c>
      <c r="S27">
        <v>19900331</v>
      </c>
      <c r="T27">
        <v>5269</v>
      </c>
      <c r="U27">
        <v>5269</v>
      </c>
      <c r="V27">
        <v>30</v>
      </c>
      <c r="W27" s="91">
        <f>Input!C28</f>
        <v>82</v>
      </c>
      <c r="X27" s="91">
        <f t="shared" si="0"/>
        <v>59404.654000000002</v>
      </c>
      <c r="Y27" s="91">
        <f>Input!D28</f>
        <v>160</v>
      </c>
      <c r="Z27" s="91">
        <f t="shared" si="1"/>
        <v>115911.52</v>
      </c>
      <c r="AA27" s="91">
        <f>Input!E28</f>
        <v>277</v>
      </c>
      <c r="AB27" s="91">
        <f t="shared" si="2"/>
        <v>200671.81899999999</v>
      </c>
      <c r="AC27" s="91">
        <f>Input!F28</f>
        <v>414</v>
      </c>
      <c r="AD27" s="91">
        <f t="shared" si="3"/>
        <v>299921.05800000002</v>
      </c>
      <c r="AE27">
        <v>490</v>
      </c>
      <c r="AF27">
        <v>560</v>
      </c>
      <c r="AG27">
        <v>709</v>
      </c>
      <c r="AH27">
        <v>974</v>
      </c>
      <c r="AI27">
        <v>1350</v>
      </c>
      <c r="AJ27">
        <v>1860</v>
      </c>
      <c r="AK27">
        <v>2190</v>
      </c>
      <c r="AL27">
        <v>2670</v>
      </c>
      <c r="AM27">
        <v>4090</v>
      </c>
      <c r="AN27">
        <v>5360</v>
      </c>
      <c r="AO27">
        <v>8430</v>
      </c>
      <c r="AP27">
        <v>22000</v>
      </c>
      <c r="AQ27" s="91">
        <f>Input!G28</f>
        <v>1666.7539999999999</v>
      </c>
      <c r="AR27" s="91">
        <f t="shared" si="4"/>
        <v>1207474.9350379999</v>
      </c>
    </row>
    <row r="28" spans="1:44" x14ac:dyDescent="0.3">
      <c r="A28">
        <v>17030003</v>
      </c>
      <c r="B28">
        <v>12510500</v>
      </c>
      <c r="C28" t="s">
        <v>80</v>
      </c>
      <c r="D28">
        <v>53</v>
      </c>
      <c r="E28" t="s">
        <v>56</v>
      </c>
      <c r="F28" t="s">
        <v>57</v>
      </c>
      <c r="G28">
        <v>5615</v>
      </c>
      <c r="H28">
        <v>-119.47807939</v>
      </c>
      <c r="I28">
        <v>46.253467479999998</v>
      </c>
      <c r="J28">
        <v>-119.47821808</v>
      </c>
      <c r="K28">
        <v>46.25281906</v>
      </c>
      <c r="L28">
        <v>72.712999999999994</v>
      </c>
      <c r="M28" t="s">
        <v>53</v>
      </c>
      <c r="N28">
        <v>79</v>
      </c>
      <c r="O28">
        <v>0.76500000000000001</v>
      </c>
      <c r="P28">
        <v>5.6000000000000001E-2</v>
      </c>
      <c r="Q28">
        <v>1</v>
      </c>
      <c r="R28">
        <v>19051001</v>
      </c>
      <c r="S28">
        <v>20030930</v>
      </c>
      <c r="T28">
        <v>29219</v>
      </c>
      <c r="U28">
        <v>29214</v>
      </c>
      <c r="V28">
        <v>0</v>
      </c>
      <c r="W28" s="91">
        <f>Input!C29</f>
        <v>396.8</v>
      </c>
      <c r="X28" s="91">
        <f t="shared" si="0"/>
        <v>287460.56959999999</v>
      </c>
      <c r="Y28" s="91">
        <f>Input!D29</f>
        <v>989</v>
      </c>
      <c r="Z28" s="91">
        <f t="shared" si="1"/>
        <v>716478.08299999998</v>
      </c>
      <c r="AA28" s="91">
        <f>Input!E29</f>
        <v>1290</v>
      </c>
      <c r="AB28" s="91">
        <f t="shared" si="2"/>
        <v>934536.63</v>
      </c>
      <c r="AC28" s="91">
        <f>Input!F29</f>
        <v>1570</v>
      </c>
      <c r="AD28" s="91">
        <f t="shared" si="3"/>
        <v>1137381.79</v>
      </c>
      <c r="AE28">
        <v>1700</v>
      </c>
      <c r="AF28">
        <v>1820</v>
      </c>
      <c r="AG28">
        <v>2100</v>
      </c>
      <c r="AH28">
        <v>2430</v>
      </c>
      <c r="AI28">
        <v>2980</v>
      </c>
      <c r="AJ28">
        <v>3820</v>
      </c>
      <c r="AK28">
        <v>4400</v>
      </c>
      <c r="AL28">
        <v>5130</v>
      </c>
      <c r="AM28">
        <v>7520</v>
      </c>
      <c r="AN28">
        <v>9870</v>
      </c>
      <c r="AO28">
        <v>15380</v>
      </c>
      <c r="AP28">
        <v>63400</v>
      </c>
      <c r="AQ28" s="91">
        <f>Input!G29</f>
        <v>3592.5430000000001</v>
      </c>
      <c r="AR28" s="91">
        <f t="shared" si="4"/>
        <v>2602606.9987210003</v>
      </c>
    </row>
    <row r="29" spans="1:44" x14ac:dyDescent="0.3">
      <c r="A29">
        <v>17060103</v>
      </c>
      <c r="B29">
        <v>13335050</v>
      </c>
      <c r="C29" t="s">
        <v>81</v>
      </c>
      <c r="D29">
        <v>53</v>
      </c>
      <c r="E29" t="s">
        <v>56</v>
      </c>
      <c r="F29" t="s">
        <v>57</v>
      </c>
      <c r="G29">
        <v>323</v>
      </c>
      <c r="H29">
        <v>-117.05598981</v>
      </c>
      <c r="I29">
        <v>46.340715359999997</v>
      </c>
      <c r="J29">
        <v>-117.05567169</v>
      </c>
      <c r="K29">
        <v>46.340679170000001</v>
      </c>
      <c r="L29">
        <v>24.876999999999999</v>
      </c>
      <c r="M29" t="s">
        <v>53</v>
      </c>
      <c r="N29">
        <v>13</v>
      </c>
      <c r="O29">
        <v>0.73399999999999999</v>
      </c>
      <c r="P29">
        <v>0.13600000000000001</v>
      </c>
      <c r="Q29">
        <v>1</v>
      </c>
      <c r="R29">
        <v>19881001</v>
      </c>
      <c r="S29">
        <v>20030930</v>
      </c>
      <c r="T29">
        <v>4941</v>
      </c>
      <c r="U29">
        <v>4941</v>
      </c>
      <c r="V29">
        <v>17</v>
      </c>
      <c r="W29" s="91">
        <f>Input!C30</f>
        <v>24</v>
      </c>
      <c r="X29" s="91">
        <f t="shared" si="0"/>
        <v>17386.727999999999</v>
      </c>
      <c r="Y29" s="91">
        <f>Input!D30</f>
        <v>29</v>
      </c>
      <c r="Z29" s="91">
        <f t="shared" si="1"/>
        <v>21008.963</v>
      </c>
      <c r="AA29" s="91">
        <f>Input!E30</f>
        <v>32</v>
      </c>
      <c r="AB29" s="91">
        <f t="shared" si="2"/>
        <v>23182.304</v>
      </c>
      <c r="AC29" s="91">
        <f>Input!F30</f>
        <v>35</v>
      </c>
      <c r="AD29" s="91">
        <f t="shared" si="3"/>
        <v>25355.645</v>
      </c>
      <c r="AE29">
        <v>38</v>
      </c>
      <c r="AF29">
        <v>40</v>
      </c>
      <c r="AG29">
        <v>46</v>
      </c>
      <c r="AH29">
        <v>53</v>
      </c>
      <c r="AI29">
        <v>69</v>
      </c>
      <c r="AJ29">
        <v>93</v>
      </c>
      <c r="AK29">
        <v>117</v>
      </c>
      <c r="AL29">
        <v>144</v>
      </c>
      <c r="AM29">
        <v>219</v>
      </c>
      <c r="AN29">
        <v>315</v>
      </c>
      <c r="AO29">
        <v>635</v>
      </c>
      <c r="AP29">
        <v>3000</v>
      </c>
      <c r="AQ29" s="91">
        <f>Input!G30</f>
        <v>101.71299999999999</v>
      </c>
      <c r="AR29" s="91">
        <f t="shared" si="4"/>
        <v>73685.677710999997</v>
      </c>
    </row>
    <row r="30" spans="1:44" x14ac:dyDescent="0.3">
      <c r="A30">
        <v>17060106</v>
      </c>
      <c r="B30">
        <v>13334000</v>
      </c>
      <c r="C30" t="s">
        <v>82</v>
      </c>
      <c r="D30">
        <v>53</v>
      </c>
      <c r="E30" t="s">
        <v>56</v>
      </c>
      <c r="F30" t="s">
        <v>52</v>
      </c>
      <c r="G30">
        <v>3950</v>
      </c>
      <c r="H30">
        <v>-117.00542777</v>
      </c>
      <c r="I30">
        <v>46.070153869999999</v>
      </c>
      <c r="J30">
        <v>-117.00544739</v>
      </c>
      <c r="K30">
        <v>46.070106510000002</v>
      </c>
      <c r="L30">
        <v>5.4710000000000001</v>
      </c>
      <c r="M30" t="s">
        <v>53</v>
      </c>
      <c r="N30">
        <v>3</v>
      </c>
      <c r="O30">
        <v>0.69699999999999995</v>
      </c>
      <c r="P30">
        <v>7.0999999999999994E-2</v>
      </c>
      <c r="Q30">
        <v>1</v>
      </c>
      <c r="R30">
        <v>19080101</v>
      </c>
      <c r="S30">
        <v>19111231</v>
      </c>
      <c r="T30">
        <v>1096</v>
      </c>
      <c r="U30">
        <v>1096</v>
      </c>
      <c r="V30">
        <v>280</v>
      </c>
      <c r="W30" s="91">
        <f>Input!C31</f>
        <v>495</v>
      </c>
      <c r="X30" s="91">
        <f t="shared" si="0"/>
        <v>358601.26500000001</v>
      </c>
      <c r="Y30" s="91">
        <f>Input!D31</f>
        <v>565</v>
      </c>
      <c r="Z30" s="91">
        <f t="shared" si="1"/>
        <v>409312.55499999999</v>
      </c>
      <c r="AA30" s="91">
        <f>Input!E31</f>
        <v>640</v>
      </c>
      <c r="AB30" s="91">
        <f t="shared" si="2"/>
        <v>463646.08</v>
      </c>
      <c r="AC30" s="91">
        <f>Input!F31</f>
        <v>720</v>
      </c>
      <c r="AD30" s="91">
        <f t="shared" si="3"/>
        <v>521601.84</v>
      </c>
      <c r="AE30">
        <v>805</v>
      </c>
      <c r="AF30">
        <v>900</v>
      </c>
      <c r="AG30">
        <v>1100</v>
      </c>
      <c r="AH30">
        <v>1330</v>
      </c>
      <c r="AI30">
        <v>1960</v>
      </c>
      <c r="AJ30">
        <v>3160</v>
      </c>
      <c r="AK30">
        <v>3610</v>
      </c>
      <c r="AL30">
        <v>4630</v>
      </c>
      <c r="AM30">
        <v>5850</v>
      </c>
      <c r="AN30">
        <v>7230</v>
      </c>
      <c r="AO30">
        <v>11800</v>
      </c>
      <c r="AP30">
        <v>25000</v>
      </c>
      <c r="AQ30" s="91">
        <f>Input!G31</f>
        <v>2628.9540000000002</v>
      </c>
      <c r="AR30" s="91">
        <f t="shared" si="4"/>
        <v>1904537.8384380001</v>
      </c>
    </row>
    <row r="31" spans="1:44" x14ac:dyDescent="0.3">
      <c r="A31">
        <v>17060107</v>
      </c>
      <c r="B31">
        <v>13344500</v>
      </c>
      <c r="C31" t="s">
        <v>83</v>
      </c>
      <c r="D31">
        <v>53</v>
      </c>
      <c r="E31" t="s">
        <v>56</v>
      </c>
      <c r="F31" t="s">
        <v>57</v>
      </c>
      <c r="G31">
        <v>431</v>
      </c>
      <c r="H31">
        <v>-118.06633934</v>
      </c>
      <c r="I31">
        <v>46.505421720000001</v>
      </c>
      <c r="J31">
        <v>-118.06582641999999</v>
      </c>
      <c r="K31">
        <v>46.504623410000001</v>
      </c>
      <c r="L31">
        <v>96.888999999999996</v>
      </c>
      <c r="M31" t="s">
        <v>53</v>
      </c>
      <c r="N31">
        <v>47</v>
      </c>
      <c r="O31">
        <v>0.77600000000000002</v>
      </c>
      <c r="P31">
        <v>8.1000000000000003E-2</v>
      </c>
      <c r="Q31">
        <v>1</v>
      </c>
      <c r="R31">
        <v>19141001</v>
      </c>
      <c r="S31">
        <v>20030930</v>
      </c>
      <c r="T31">
        <v>17259</v>
      </c>
      <c r="U31">
        <v>17259</v>
      </c>
      <c r="V31">
        <v>15</v>
      </c>
      <c r="W31" s="91">
        <f>Input!C32</f>
        <v>36</v>
      </c>
      <c r="X31" s="91">
        <f t="shared" si="0"/>
        <v>26080.092000000001</v>
      </c>
      <c r="Y31" s="91">
        <f>Input!D32</f>
        <v>50</v>
      </c>
      <c r="Z31" s="91">
        <f t="shared" si="1"/>
        <v>36222.35</v>
      </c>
      <c r="AA31" s="91">
        <f>Input!E32</f>
        <v>58</v>
      </c>
      <c r="AB31" s="91">
        <f t="shared" si="2"/>
        <v>42017.925999999999</v>
      </c>
      <c r="AC31" s="91">
        <f>Input!F32</f>
        <v>72</v>
      </c>
      <c r="AD31" s="91">
        <f t="shared" si="3"/>
        <v>52160.184000000001</v>
      </c>
      <c r="AE31">
        <v>79</v>
      </c>
      <c r="AF31">
        <v>85</v>
      </c>
      <c r="AG31">
        <v>98</v>
      </c>
      <c r="AH31">
        <v>117</v>
      </c>
      <c r="AI31">
        <v>147</v>
      </c>
      <c r="AJ31">
        <v>185</v>
      </c>
      <c r="AK31">
        <v>211</v>
      </c>
      <c r="AL31">
        <v>239</v>
      </c>
      <c r="AM31">
        <v>328</v>
      </c>
      <c r="AN31">
        <v>426</v>
      </c>
      <c r="AO31">
        <v>765</v>
      </c>
      <c r="AP31">
        <v>5000</v>
      </c>
      <c r="AQ31" s="91">
        <f>Input!G32</f>
        <v>170.45099999999999</v>
      </c>
      <c r="AR31" s="91">
        <f t="shared" si="4"/>
        <v>123482.715597</v>
      </c>
    </row>
    <row r="32" spans="1:44" x14ac:dyDescent="0.3">
      <c r="A32">
        <v>17060108</v>
      </c>
      <c r="B32">
        <v>13351000</v>
      </c>
      <c r="C32" t="s">
        <v>84</v>
      </c>
      <c r="D32">
        <v>53</v>
      </c>
      <c r="E32" t="s">
        <v>56</v>
      </c>
      <c r="F32" t="s">
        <v>57</v>
      </c>
      <c r="G32">
        <v>2500</v>
      </c>
      <c r="H32">
        <v>-118.14884941</v>
      </c>
      <c r="I32">
        <v>46.758483099999999</v>
      </c>
      <c r="J32">
        <v>-118.14876556</v>
      </c>
      <c r="K32">
        <v>46.759059909999998</v>
      </c>
      <c r="L32">
        <v>64.200999999999993</v>
      </c>
      <c r="M32" t="s">
        <v>53</v>
      </c>
      <c r="N32">
        <v>69</v>
      </c>
      <c r="O32">
        <v>0.55900000000000005</v>
      </c>
      <c r="P32">
        <v>8.5000000000000006E-2</v>
      </c>
      <c r="Q32">
        <v>1</v>
      </c>
      <c r="R32">
        <v>18971001</v>
      </c>
      <c r="S32">
        <v>20030930</v>
      </c>
      <c r="T32">
        <v>25260</v>
      </c>
      <c r="U32">
        <v>25237</v>
      </c>
      <c r="V32">
        <v>0</v>
      </c>
      <c r="W32" s="91">
        <f>Input!C33</f>
        <v>3.3</v>
      </c>
      <c r="X32" s="91">
        <f t="shared" si="0"/>
        <v>2390.6750999999999</v>
      </c>
      <c r="Y32" s="91">
        <f>Input!D33</f>
        <v>19</v>
      </c>
      <c r="Z32" s="91">
        <f t="shared" si="1"/>
        <v>13764.493</v>
      </c>
      <c r="AA32" s="91">
        <f>Input!E33</f>
        <v>30</v>
      </c>
      <c r="AB32" s="91">
        <f t="shared" si="2"/>
        <v>21733.41</v>
      </c>
      <c r="AC32" s="91">
        <f>Input!F33</f>
        <v>51</v>
      </c>
      <c r="AD32" s="91">
        <f t="shared" si="3"/>
        <v>36946.796999999999</v>
      </c>
      <c r="AE32">
        <v>63</v>
      </c>
      <c r="AF32">
        <v>77</v>
      </c>
      <c r="AG32">
        <v>114</v>
      </c>
      <c r="AH32">
        <v>179</v>
      </c>
      <c r="AI32">
        <v>300</v>
      </c>
      <c r="AJ32">
        <v>522.70000000000005</v>
      </c>
      <c r="AK32">
        <v>682</v>
      </c>
      <c r="AL32">
        <v>911</v>
      </c>
      <c r="AM32">
        <v>1680</v>
      </c>
      <c r="AN32">
        <v>2580</v>
      </c>
      <c r="AO32">
        <v>5733.9</v>
      </c>
      <c r="AP32">
        <v>27800</v>
      </c>
      <c r="AQ32" s="91">
        <f>Input!G33</f>
        <v>627.39</v>
      </c>
      <c r="AR32" s="91">
        <f t="shared" si="4"/>
        <v>454510.80332999997</v>
      </c>
    </row>
    <row r="33" spans="1:44" x14ac:dyDescent="0.3">
      <c r="A33">
        <v>17060109</v>
      </c>
      <c r="B33">
        <v>13349500</v>
      </c>
      <c r="C33" t="s">
        <v>85</v>
      </c>
      <c r="D33">
        <v>53</v>
      </c>
      <c r="E33" t="s">
        <v>56</v>
      </c>
      <c r="F33" t="s">
        <v>52</v>
      </c>
      <c r="G33">
        <v>523</v>
      </c>
      <c r="H33">
        <v>-117.72492962</v>
      </c>
      <c r="I33">
        <v>47.139331319999997</v>
      </c>
      <c r="J33">
        <v>-117.73025736</v>
      </c>
      <c r="K33">
        <v>47.135588839999997</v>
      </c>
      <c r="L33">
        <v>579.98099999999999</v>
      </c>
      <c r="M33" t="s">
        <v>53</v>
      </c>
      <c r="N33">
        <v>2</v>
      </c>
      <c r="O33">
        <v>0.47699999999999998</v>
      </c>
      <c r="P33">
        <v>7.5999999999999998E-2</v>
      </c>
      <c r="Q33">
        <v>1</v>
      </c>
      <c r="R33">
        <v>19140401</v>
      </c>
      <c r="S33">
        <v>19170930</v>
      </c>
      <c r="T33">
        <v>913</v>
      </c>
      <c r="U33">
        <v>869</v>
      </c>
      <c r="V33">
        <v>0</v>
      </c>
      <c r="W33" s="91">
        <f>Input!C34</f>
        <v>0</v>
      </c>
      <c r="X33" s="91">
        <f t="shared" si="0"/>
        <v>0</v>
      </c>
      <c r="Y33" s="91">
        <f>Input!D34</f>
        <v>0.1</v>
      </c>
      <c r="Z33" s="91">
        <f t="shared" si="1"/>
        <v>72.444699999999997</v>
      </c>
      <c r="AA33" s="91">
        <f>Input!E34</f>
        <v>0.9</v>
      </c>
      <c r="AB33" s="91">
        <f t="shared" si="2"/>
        <v>652.00229999999999</v>
      </c>
      <c r="AC33" s="91">
        <f>Input!F34</f>
        <v>3.2</v>
      </c>
      <c r="AD33" s="91">
        <f t="shared" si="3"/>
        <v>2318.2303999999999</v>
      </c>
      <c r="AE33">
        <v>6</v>
      </c>
      <c r="AF33">
        <v>8</v>
      </c>
      <c r="AG33">
        <v>13</v>
      </c>
      <c r="AH33">
        <v>26</v>
      </c>
      <c r="AI33">
        <v>34</v>
      </c>
      <c r="AJ33">
        <v>42</v>
      </c>
      <c r="AK33">
        <v>51</v>
      </c>
      <c r="AL33">
        <v>99.2</v>
      </c>
      <c r="AM33">
        <v>171</v>
      </c>
      <c r="AN33">
        <v>390</v>
      </c>
      <c r="AO33">
        <v>1050</v>
      </c>
      <c r="AP33">
        <v>1450</v>
      </c>
      <c r="AQ33" s="91">
        <f>Input!G34</f>
        <v>80.213999999999999</v>
      </c>
      <c r="AR33" s="91">
        <f t="shared" si="4"/>
        <v>58110.791658000002</v>
      </c>
    </row>
    <row r="34" spans="1:44" x14ac:dyDescent="0.3">
      <c r="A34">
        <v>17060110</v>
      </c>
      <c r="B34">
        <v>13353000</v>
      </c>
      <c r="C34" t="s">
        <v>86</v>
      </c>
      <c r="D34">
        <v>53</v>
      </c>
      <c r="E34" t="s">
        <v>56</v>
      </c>
      <c r="F34" t="s">
        <v>52</v>
      </c>
      <c r="G34">
        <v>108500</v>
      </c>
      <c r="H34">
        <v>-118.88305567</v>
      </c>
      <c r="I34">
        <v>46.250413610000003</v>
      </c>
      <c r="J34">
        <v>-118.88300323999999</v>
      </c>
      <c r="K34">
        <v>46.249820710000002</v>
      </c>
      <c r="L34">
        <v>65.885999999999996</v>
      </c>
      <c r="M34" t="s">
        <v>53</v>
      </c>
      <c r="N34">
        <v>36</v>
      </c>
      <c r="O34">
        <v>0.74099999999999999</v>
      </c>
      <c r="P34">
        <v>0.08</v>
      </c>
      <c r="Q34">
        <v>1</v>
      </c>
      <c r="R34">
        <v>19121001</v>
      </c>
      <c r="S34">
        <v>20000930</v>
      </c>
      <c r="T34">
        <v>13332</v>
      </c>
      <c r="U34">
        <v>13332</v>
      </c>
      <c r="V34">
        <v>2700</v>
      </c>
      <c r="W34" s="91">
        <f>Input!C35</f>
        <v>11500</v>
      </c>
      <c r="X34" s="91">
        <f t="shared" si="0"/>
        <v>8331140.5</v>
      </c>
      <c r="Y34" s="91">
        <f>Input!D35</f>
        <v>16600</v>
      </c>
      <c r="Z34" s="91">
        <f t="shared" si="1"/>
        <v>12025820.199999999</v>
      </c>
      <c r="AA34" s="91">
        <f>Input!E35</f>
        <v>20300</v>
      </c>
      <c r="AB34" s="91">
        <f t="shared" si="2"/>
        <v>14706274.1</v>
      </c>
      <c r="AC34" s="91">
        <f>Input!F35</f>
        <v>24900</v>
      </c>
      <c r="AD34" s="91">
        <f t="shared" si="3"/>
        <v>18038730.300000001</v>
      </c>
      <c r="AE34">
        <v>26900</v>
      </c>
      <c r="AF34">
        <v>28800</v>
      </c>
      <c r="AG34">
        <v>32900</v>
      </c>
      <c r="AH34">
        <v>38200</v>
      </c>
      <c r="AI34">
        <v>44900</v>
      </c>
      <c r="AJ34">
        <v>59000</v>
      </c>
      <c r="AK34">
        <v>68100</v>
      </c>
      <c r="AL34">
        <v>83800</v>
      </c>
      <c r="AM34">
        <v>116000</v>
      </c>
      <c r="AN34">
        <v>145000</v>
      </c>
      <c r="AO34">
        <v>191670</v>
      </c>
      <c r="AP34">
        <v>305000</v>
      </c>
      <c r="AQ34" s="91">
        <f>Input!G35</f>
        <v>54536.735999999997</v>
      </c>
      <c r="AR34" s="91">
        <f t="shared" si="4"/>
        <v>39508974.784991995</v>
      </c>
    </row>
    <row r="35" spans="1:44" x14ac:dyDescent="0.3">
      <c r="A35" s="46">
        <v>17060306</v>
      </c>
      <c r="B35" s="46">
        <v>12424000</v>
      </c>
      <c r="C35" s="46" t="s">
        <v>55</v>
      </c>
      <c r="D35" s="46">
        <v>53</v>
      </c>
      <c r="E35" s="46" t="s">
        <v>56</v>
      </c>
      <c r="F35" s="46" t="s">
        <v>57</v>
      </c>
      <c r="G35" s="46">
        <v>689</v>
      </c>
      <c r="H35" s="46">
        <v>-117.44965804</v>
      </c>
      <c r="I35" s="46">
        <v>47.652668820000002</v>
      </c>
      <c r="J35" s="46">
        <v>-117.44999695</v>
      </c>
      <c r="K35" s="46">
        <v>47.652492520000003</v>
      </c>
      <c r="L35" s="46">
        <v>32.191000000000003</v>
      </c>
      <c r="M35" s="46" t="s">
        <v>53</v>
      </c>
      <c r="N35" s="46">
        <v>55</v>
      </c>
      <c r="O35" s="46">
        <v>0.39600000000000002</v>
      </c>
      <c r="P35" s="46">
        <v>9.4E-2</v>
      </c>
      <c r="Q35" s="46">
        <v>1</v>
      </c>
      <c r="R35" s="46">
        <v>19480401</v>
      </c>
      <c r="S35" s="46">
        <v>20030930</v>
      </c>
      <c r="T35" s="46">
        <v>20145</v>
      </c>
      <c r="U35" s="46">
        <v>20145</v>
      </c>
      <c r="V35" s="46">
        <v>0.81</v>
      </c>
      <c r="W35" s="91">
        <f>Input!C36</f>
        <v>2</v>
      </c>
      <c r="X35" s="46">
        <f t="shared" si="0"/>
        <v>1448.894</v>
      </c>
      <c r="Y35" s="91">
        <f>Input!D36</f>
        <v>5.9</v>
      </c>
      <c r="Z35" s="46">
        <f t="shared" si="1"/>
        <v>4274.2373000000007</v>
      </c>
      <c r="AA35" s="91">
        <f>Input!E36</f>
        <v>9</v>
      </c>
      <c r="AB35" s="46">
        <f t="shared" si="2"/>
        <v>6520.0230000000001</v>
      </c>
      <c r="AC35" s="91">
        <f>Input!F36</f>
        <v>15</v>
      </c>
      <c r="AD35" s="46">
        <f t="shared" si="3"/>
        <v>10866.705</v>
      </c>
      <c r="AE35" s="46">
        <v>18</v>
      </c>
      <c r="AF35" s="46">
        <v>13032</v>
      </c>
      <c r="AG35" s="46">
        <v>21</v>
      </c>
      <c r="AH35" s="46">
        <v>29</v>
      </c>
      <c r="AI35" s="46">
        <v>44</v>
      </c>
      <c r="AJ35" s="46">
        <v>74</v>
      </c>
      <c r="AK35" s="46">
        <v>53576</v>
      </c>
      <c r="AL35" s="46">
        <v>147</v>
      </c>
      <c r="AM35" s="46">
        <v>200</v>
      </c>
      <c r="AN35" s="46">
        <v>274</v>
      </c>
      <c r="AO35" s="46">
        <v>585</v>
      </c>
      <c r="AP35" s="46">
        <v>1060</v>
      </c>
      <c r="AQ35" s="91">
        <f>Input!G36</f>
        <v>2895.4</v>
      </c>
      <c r="AR35" s="46">
        <f t="shared" si="4"/>
        <v>2097563.8437999999</v>
      </c>
    </row>
    <row r="36" spans="1:44" x14ac:dyDescent="0.3">
      <c r="A36">
        <v>17070101</v>
      </c>
      <c r="B36">
        <v>14034350</v>
      </c>
      <c r="C36" t="s">
        <v>87</v>
      </c>
      <c r="D36">
        <v>53</v>
      </c>
      <c r="E36" t="s">
        <v>56</v>
      </c>
      <c r="F36" t="s">
        <v>52</v>
      </c>
      <c r="G36">
        <v>197</v>
      </c>
      <c r="H36">
        <v>-119.92614639999999</v>
      </c>
      <c r="I36">
        <v>45.841520549999998</v>
      </c>
      <c r="J36">
        <v>-119.92642212</v>
      </c>
      <c r="K36">
        <v>45.84162903</v>
      </c>
      <c r="L36">
        <v>24.591999999999999</v>
      </c>
      <c r="M36" t="s">
        <v>53</v>
      </c>
      <c r="N36">
        <v>8</v>
      </c>
      <c r="O36">
        <v>0.34699999999999998</v>
      </c>
      <c r="P36">
        <v>0.221</v>
      </c>
      <c r="Q36">
        <v>1</v>
      </c>
      <c r="R36">
        <v>19621001</v>
      </c>
      <c r="S36">
        <v>19821130</v>
      </c>
      <c r="T36">
        <v>3188</v>
      </c>
      <c r="U36">
        <v>3188</v>
      </c>
      <c r="V36">
        <v>0.1</v>
      </c>
      <c r="W36" s="91">
        <f>Input!C37</f>
        <v>0.2</v>
      </c>
      <c r="X36" s="91">
        <f t="shared" si="0"/>
        <v>144.88939999999999</v>
      </c>
      <c r="Y36" s="91">
        <f>Input!D37</f>
        <v>0.5</v>
      </c>
      <c r="Z36" s="91">
        <f t="shared" si="1"/>
        <v>362.2235</v>
      </c>
      <c r="AA36" s="91">
        <f>Input!E37</f>
        <v>0.6</v>
      </c>
      <c r="AB36" s="91">
        <f t="shared" si="2"/>
        <v>434.66820000000001</v>
      </c>
      <c r="AC36" s="91">
        <f>Input!F37</f>
        <v>0.7</v>
      </c>
      <c r="AD36" s="91">
        <f t="shared" si="3"/>
        <v>507.11289999999997</v>
      </c>
      <c r="AE36">
        <v>0.8</v>
      </c>
      <c r="AF36">
        <v>0.8</v>
      </c>
      <c r="AG36">
        <v>0.9</v>
      </c>
      <c r="AH36">
        <v>1</v>
      </c>
      <c r="AI36">
        <v>1.5</v>
      </c>
      <c r="AJ36">
        <v>2.2999999999999998</v>
      </c>
      <c r="AK36">
        <v>2.7</v>
      </c>
      <c r="AL36">
        <v>3.7</v>
      </c>
      <c r="AM36">
        <v>8.23</v>
      </c>
      <c r="AN36">
        <v>20</v>
      </c>
      <c r="AO36">
        <v>84.87</v>
      </c>
      <c r="AP36">
        <v>4000</v>
      </c>
      <c r="AQ36" s="91">
        <f>Input!G37</f>
        <v>8.1349999999999998</v>
      </c>
      <c r="AR36" s="91">
        <f t="shared" si="4"/>
        <v>5893.3763449999997</v>
      </c>
    </row>
    <row r="37" spans="1:44" x14ac:dyDescent="0.3">
      <c r="A37">
        <v>17070102</v>
      </c>
      <c r="B37">
        <v>14018500</v>
      </c>
      <c r="C37" t="s">
        <v>88</v>
      </c>
      <c r="D37">
        <v>53</v>
      </c>
      <c r="E37" t="s">
        <v>56</v>
      </c>
      <c r="F37" t="s">
        <v>57</v>
      </c>
      <c r="G37">
        <v>1657</v>
      </c>
      <c r="H37">
        <v>-118.72971119</v>
      </c>
      <c r="I37">
        <v>46.027634140000004</v>
      </c>
      <c r="J37">
        <v>-118.72969818</v>
      </c>
      <c r="K37">
        <v>46.027774809999997</v>
      </c>
      <c r="L37">
        <v>15.645</v>
      </c>
      <c r="M37" t="s">
        <v>53</v>
      </c>
      <c r="N37">
        <v>52</v>
      </c>
      <c r="O37">
        <v>0.59799999999999998</v>
      </c>
      <c r="P37">
        <v>8.2000000000000003E-2</v>
      </c>
      <c r="Q37">
        <v>1</v>
      </c>
      <c r="R37">
        <v>19511001</v>
      </c>
      <c r="S37">
        <v>20030930</v>
      </c>
      <c r="T37">
        <v>18993</v>
      </c>
      <c r="U37">
        <v>18981</v>
      </c>
      <c r="V37">
        <v>0</v>
      </c>
      <c r="W37" s="91">
        <f>Input!C38</f>
        <v>3.4940000000000002</v>
      </c>
      <c r="X37" s="91">
        <f t="shared" si="0"/>
        <v>2531.2178180000001</v>
      </c>
      <c r="Y37" s="91">
        <f>Input!D38</f>
        <v>7.7</v>
      </c>
      <c r="Z37" s="91">
        <f t="shared" si="1"/>
        <v>5578.2419</v>
      </c>
      <c r="AA37" s="91">
        <f>Input!E38</f>
        <v>14</v>
      </c>
      <c r="AB37" s="91">
        <f t="shared" si="2"/>
        <v>10142.258</v>
      </c>
      <c r="AC37" s="91">
        <f>Input!F38</f>
        <v>36</v>
      </c>
      <c r="AD37" s="91">
        <f t="shared" si="3"/>
        <v>26080.092000000001</v>
      </c>
      <c r="AE37">
        <v>49</v>
      </c>
      <c r="AF37">
        <v>67</v>
      </c>
      <c r="AG37">
        <v>130</v>
      </c>
      <c r="AH37">
        <v>299</v>
      </c>
      <c r="AI37">
        <v>491</v>
      </c>
      <c r="AJ37">
        <v>695</v>
      </c>
      <c r="AK37">
        <v>820</v>
      </c>
      <c r="AL37">
        <v>960.2</v>
      </c>
      <c r="AM37">
        <v>1430</v>
      </c>
      <c r="AN37">
        <v>1950</v>
      </c>
      <c r="AO37">
        <v>3520</v>
      </c>
      <c r="AP37">
        <v>20300</v>
      </c>
      <c r="AQ37" s="91">
        <f>Input!G38</f>
        <v>572.98299999999995</v>
      </c>
      <c r="AR37" s="91">
        <f t="shared" si="4"/>
        <v>415095.81540099997</v>
      </c>
    </row>
    <row r="38" spans="1:44" x14ac:dyDescent="0.3">
      <c r="A38">
        <v>17070105</v>
      </c>
      <c r="B38">
        <v>14128500</v>
      </c>
      <c r="C38" t="s">
        <v>89</v>
      </c>
      <c r="D38">
        <v>53</v>
      </c>
      <c r="E38" t="s">
        <v>56</v>
      </c>
      <c r="F38" t="s">
        <v>52</v>
      </c>
      <c r="G38">
        <v>225</v>
      </c>
      <c r="H38">
        <v>-121.79479895999999</v>
      </c>
      <c r="I38">
        <v>45.726783699999999</v>
      </c>
      <c r="J38">
        <v>-121.80400714</v>
      </c>
      <c r="K38">
        <v>45.73634491</v>
      </c>
      <c r="L38">
        <v>1281.4960000000001</v>
      </c>
      <c r="M38" t="s">
        <v>53</v>
      </c>
      <c r="N38">
        <v>43</v>
      </c>
      <c r="O38">
        <v>0.60099999999999998</v>
      </c>
      <c r="P38">
        <v>6.0999999999999999E-2</v>
      </c>
      <c r="Q38">
        <v>1</v>
      </c>
      <c r="R38">
        <v>19341001</v>
      </c>
      <c r="S38">
        <v>19801014</v>
      </c>
      <c r="T38">
        <v>15709</v>
      </c>
      <c r="U38">
        <v>15709</v>
      </c>
      <c r="V38">
        <v>126</v>
      </c>
      <c r="W38" s="91">
        <f>Input!C39</f>
        <v>151</v>
      </c>
      <c r="X38" s="91">
        <f t="shared" si="0"/>
        <v>109391.497</v>
      </c>
      <c r="Y38" s="91">
        <f>Input!D39</f>
        <v>178</v>
      </c>
      <c r="Z38" s="91">
        <f t="shared" si="0"/>
        <v>128951.56600000001</v>
      </c>
      <c r="AA38" s="91">
        <f>Input!E39</f>
        <v>202</v>
      </c>
      <c r="AB38" s="91">
        <f t="shared" ref="AB38" si="5">AA38*724.447</f>
        <v>146338.29399999999</v>
      </c>
      <c r="AC38" s="91">
        <f>Input!F39</f>
        <v>260</v>
      </c>
      <c r="AD38" s="91">
        <f t="shared" ref="AD38" si="6">AC38*724.447</f>
        <v>188356.22</v>
      </c>
      <c r="AE38">
        <v>304</v>
      </c>
      <c r="AF38">
        <v>364</v>
      </c>
      <c r="AG38">
        <v>568</v>
      </c>
      <c r="AH38">
        <v>800</v>
      </c>
      <c r="AI38">
        <v>1030</v>
      </c>
      <c r="AJ38">
        <v>1340</v>
      </c>
      <c r="AK38">
        <v>1540</v>
      </c>
      <c r="AL38">
        <v>1780</v>
      </c>
      <c r="AM38">
        <v>2600</v>
      </c>
      <c r="AN38">
        <v>3565</v>
      </c>
      <c r="AO38">
        <v>6949</v>
      </c>
      <c r="AP38">
        <v>30000</v>
      </c>
      <c r="AQ38" s="91">
        <f>Input!G39</f>
        <v>1198.799</v>
      </c>
      <c r="AR38" s="91">
        <f t="shared" si="4"/>
        <v>868466.33915300004</v>
      </c>
    </row>
    <row r="39" spans="1:44" x14ac:dyDescent="0.3">
      <c r="A39">
        <v>17070106</v>
      </c>
      <c r="B39">
        <v>14113000</v>
      </c>
      <c r="C39" t="s">
        <v>90</v>
      </c>
      <c r="D39">
        <v>53</v>
      </c>
      <c r="E39" t="s">
        <v>56</v>
      </c>
      <c r="F39" t="s">
        <v>57</v>
      </c>
      <c r="G39">
        <v>1297</v>
      </c>
      <c r="H39">
        <v>-121.21007142000001</v>
      </c>
      <c r="I39">
        <v>45.756510980000002</v>
      </c>
      <c r="J39">
        <v>-121.21012115000001</v>
      </c>
      <c r="K39">
        <v>45.756500240000001</v>
      </c>
      <c r="L39">
        <v>4.0510000000000002</v>
      </c>
      <c r="M39" t="s">
        <v>53</v>
      </c>
      <c r="N39">
        <v>77</v>
      </c>
      <c r="O39">
        <v>0.82299999999999995</v>
      </c>
      <c r="P39">
        <v>6.0999999999999999E-2</v>
      </c>
      <c r="Q39">
        <v>1</v>
      </c>
      <c r="R39">
        <v>19090701</v>
      </c>
      <c r="S39">
        <v>20030930</v>
      </c>
      <c r="T39">
        <v>28338</v>
      </c>
      <c r="U39">
        <v>28338</v>
      </c>
      <c r="V39">
        <v>360</v>
      </c>
      <c r="W39" s="91">
        <f>Input!C40</f>
        <v>511.39</v>
      </c>
      <c r="X39" s="91">
        <f t="shared" si="0"/>
        <v>370474.95133000001</v>
      </c>
      <c r="Y39" s="91">
        <f>Input!D40</f>
        <v>584</v>
      </c>
      <c r="Z39" s="91">
        <f t="shared" si="0"/>
        <v>423077.04800000001</v>
      </c>
      <c r="AA39" s="91">
        <f>Input!E40</f>
        <v>641</v>
      </c>
      <c r="AB39" s="91">
        <f t="shared" ref="AB39" si="7">AA39*724.447</f>
        <v>464370.527</v>
      </c>
      <c r="AC39" s="91">
        <f>Input!F40</f>
        <v>740</v>
      </c>
      <c r="AD39" s="91">
        <f t="shared" ref="AD39" si="8">AC39*724.447</f>
        <v>536090.78</v>
      </c>
      <c r="AE39">
        <v>782</v>
      </c>
      <c r="AF39">
        <v>832</v>
      </c>
      <c r="AG39">
        <v>960</v>
      </c>
      <c r="AH39">
        <v>1140</v>
      </c>
      <c r="AI39">
        <v>1420</v>
      </c>
      <c r="AJ39">
        <v>1810</v>
      </c>
      <c r="AK39">
        <v>2040</v>
      </c>
      <c r="AL39">
        <v>2280</v>
      </c>
      <c r="AM39">
        <v>3010</v>
      </c>
      <c r="AN39">
        <v>3710</v>
      </c>
      <c r="AO39">
        <v>5846.1</v>
      </c>
      <c r="AP39">
        <v>40000</v>
      </c>
      <c r="AQ39" s="91">
        <f>Input!G40</f>
        <v>1583.63</v>
      </c>
      <c r="AR39" s="91">
        <f t="shared" ref="AR39" si="9">AQ39*724.447</f>
        <v>1147256.0026100001</v>
      </c>
    </row>
    <row r="40" spans="1:44" x14ac:dyDescent="0.3">
      <c r="A40">
        <v>17080001</v>
      </c>
      <c r="B40">
        <v>14143500</v>
      </c>
      <c r="C40" t="s">
        <v>91</v>
      </c>
      <c r="D40">
        <v>53</v>
      </c>
      <c r="E40" t="s">
        <v>56</v>
      </c>
      <c r="F40" t="s">
        <v>52</v>
      </c>
      <c r="G40">
        <v>108</v>
      </c>
      <c r="H40">
        <v>-122.29759115</v>
      </c>
      <c r="I40">
        <v>45.623173319999999</v>
      </c>
      <c r="J40">
        <v>-122.29799812</v>
      </c>
      <c r="K40">
        <v>45.622886280000003</v>
      </c>
      <c r="L40">
        <v>45.000999999999998</v>
      </c>
      <c r="M40" t="s">
        <v>53</v>
      </c>
      <c r="N40">
        <v>37</v>
      </c>
      <c r="O40">
        <v>0.45800000000000002</v>
      </c>
      <c r="P40">
        <v>4.9000000000000002E-2</v>
      </c>
      <c r="Q40">
        <v>1</v>
      </c>
      <c r="R40">
        <v>19441001</v>
      </c>
      <c r="S40">
        <v>19810930</v>
      </c>
      <c r="T40">
        <v>13514</v>
      </c>
      <c r="U40">
        <v>13514</v>
      </c>
      <c r="V40">
        <v>42</v>
      </c>
      <c r="W40" s="91">
        <f>Input!C41</f>
        <v>53.15</v>
      </c>
      <c r="X40" s="91">
        <f t="shared" si="0"/>
        <v>38504.358050000003</v>
      </c>
      <c r="Y40" s="91">
        <f>Input!D41</f>
        <v>69</v>
      </c>
      <c r="Z40" s="91">
        <f t="shared" si="0"/>
        <v>49986.843000000001</v>
      </c>
      <c r="AA40" s="91">
        <f>Input!E41</f>
        <v>83</v>
      </c>
      <c r="AB40" s="91">
        <f t="shared" ref="AB40" si="10">AA40*724.447</f>
        <v>60129.101000000002</v>
      </c>
      <c r="AC40" s="91">
        <f>Input!F41</f>
        <v>128</v>
      </c>
      <c r="AD40" s="91">
        <f t="shared" ref="AD40" si="11">AC40*724.447</f>
        <v>92729.216</v>
      </c>
      <c r="AE40">
        <v>162</v>
      </c>
      <c r="AF40">
        <v>208</v>
      </c>
      <c r="AG40">
        <v>326</v>
      </c>
      <c r="AH40">
        <v>490</v>
      </c>
      <c r="AI40">
        <v>682</v>
      </c>
      <c r="AJ40">
        <v>924</v>
      </c>
      <c r="AK40">
        <v>1080</v>
      </c>
      <c r="AL40">
        <v>1270</v>
      </c>
      <c r="AM40">
        <v>2000</v>
      </c>
      <c r="AN40">
        <v>3000</v>
      </c>
      <c r="AO40">
        <v>6040</v>
      </c>
      <c r="AP40">
        <v>26000</v>
      </c>
      <c r="AQ40" s="91">
        <f>Input!G41</f>
        <v>872.82500000000005</v>
      </c>
      <c r="AR40" s="91">
        <f t="shared" ref="AR40" si="12">AQ40*724.447</f>
        <v>632315.45277500001</v>
      </c>
    </row>
    <row r="41" spans="1:44" x14ac:dyDescent="0.3">
      <c r="A41">
        <v>17080002</v>
      </c>
      <c r="B41">
        <v>14220500</v>
      </c>
      <c r="C41" t="s">
        <v>92</v>
      </c>
      <c r="D41">
        <v>53</v>
      </c>
      <c r="E41" t="s">
        <v>56</v>
      </c>
      <c r="F41" t="s">
        <v>57</v>
      </c>
      <c r="G41">
        <v>731</v>
      </c>
      <c r="H41">
        <v>-122.56398986000001</v>
      </c>
      <c r="I41">
        <v>45.951778939999997</v>
      </c>
      <c r="J41">
        <v>-122.56399536000001</v>
      </c>
      <c r="K41">
        <v>45.951694490000001</v>
      </c>
      <c r="L41">
        <v>9.3840000000000003</v>
      </c>
      <c r="M41" t="s">
        <v>53</v>
      </c>
      <c r="N41">
        <v>80</v>
      </c>
      <c r="O41">
        <v>0.60499999999999998</v>
      </c>
      <c r="P41">
        <v>8.8999999999999996E-2</v>
      </c>
      <c r="Q41">
        <v>1</v>
      </c>
      <c r="R41">
        <v>19090701</v>
      </c>
      <c r="S41">
        <v>20030930</v>
      </c>
      <c r="T41">
        <v>29496</v>
      </c>
      <c r="U41">
        <v>29496</v>
      </c>
      <c r="V41">
        <v>1</v>
      </c>
      <c r="W41" s="91">
        <f>Input!C42</f>
        <v>670</v>
      </c>
      <c r="X41" s="91">
        <f t="shared" si="0"/>
        <v>485379.49</v>
      </c>
      <c r="Y41" s="91">
        <f>Input!D42</f>
        <v>826</v>
      </c>
      <c r="Z41" s="91">
        <f t="shared" si="0"/>
        <v>598393.22199999995</v>
      </c>
      <c r="AA41" s="91">
        <f>Input!E42</f>
        <v>1020</v>
      </c>
      <c r="AB41" s="91">
        <f t="shared" ref="AB41" si="13">AA41*724.447</f>
        <v>738935.94000000006</v>
      </c>
      <c r="AC41" s="91">
        <f>Input!F42</f>
        <v>1470</v>
      </c>
      <c r="AD41" s="91">
        <f t="shared" ref="AD41" si="14">AC41*724.447</f>
        <v>1064937.0900000001</v>
      </c>
      <c r="AE41">
        <v>1790</v>
      </c>
      <c r="AF41">
        <v>2120</v>
      </c>
      <c r="AG41">
        <v>2880</v>
      </c>
      <c r="AH41">
        <v>3580</v>
      </c>
      <c r="AI41">
        <v>4760</v>
      </c>
      <c r="AJ41">
        <v>5970</v>
      </c>
      <c r="AK41">
        <v>6600</v>
      </c>
      <c r="AL41">
        <v>7480</v>
      </c>
      <c r="AM41">
        <v>9310</v>
      </c>
      <c r="AN41">
        <v>11400</v>
      </c>
      <c r="AO41">
        <v>20000</v>
      </c>
      <c r="AP41">
        <v>114000</v>
      </c>
      <c r="AQ41" s="91">
        <f>Input!G42</f>
        <v>4753.183</v>
      </c>
      <c r="AR41" s="91">
        <f t="shared" ref="AR41" si="15">AQ41*724.447</f>
        <v>3443429.1648010002</v>
      </c>
    </row>
    <row r="42" spans="1:44" x14ac:dyDescent="0.3">
      <c r="A42">
        <v>17080003</v>
      </c>
      <c r="B42">
        <v>14223500</v>
      </c>
      <c r="C42" t="s">
        <v>93</v>
      </c>
      <c r="D42">
        <v>53</v>
      </c>
      <c r="E42" t="s">
        <v>56</v>
      </c>
      <c r="F42" t="s">
        <v>52</v>
      </c>
      <c r="G42">
        <v>198</v>
      </c>
      <c r="H42">
        <v>-122.81538433</v>
      </c>
      <c r="I42">
        <v>46.04483604</v>
      </c>
      <c r="J42">
        <v>-122.81543917</v>
      </c>
      <c r="K42">
        <v>46.044499700000003</v>
      </c>
      <c r="L42">
        <v>37.567999999999998</v>
      </c>
      <c r="M42" t="s">
        <v>53</v>
      </c>
      <c r="N42">
        <v>29</v>
      </c>
      <c r="O42">
        <v>0.61</v>
      </c>
      <c r="P42">
        <v>4.2000000000000003E-2</v>
      </c>
      <c r="Q42">
        <v>1</v>
      </c>
      <c r="R42">
        <v>19461001</v>
      </c>
      <c r="S42">
        <v>19820912</v>
      </c>
      <c r="T42">
        <v>10852</v>
      </c>
      <c r="U42">
        <v>10852</v>
      </c>
      <c r="V42">
        <v>93</v>
      </c>
      <c r="W42" s="91">
        <f>Input!C43</f>
        <v>194</v>
      </c>
      <c r="X42" s="91">
        <f t="shared" si="0"/>
        <v>140542.71799999999</v>
      </c>
      <c r="Y42" s="91">
        <f>Input!D43</f>
        <v>235</v>
      </c>
      <c r="Z42" s="91">
        <f t="shared" si="0"/>
        <v>170245.04500000001</v>
      </c>
      <c r="AA42" s="91">
        <f>Input!E43</f>
        <v>262</v>
      </c>
      <c r="AB42" s="91">
        <f t="shared" ref="AB42" si="16">AA42*724.447</f>
        <v>189805.114</v>
      </c>
      <c r="AC42" s="91">
        <f>Input!F43</f>
        <v>342</v>
      </c>
      <c r="AD42" s="91">
        <f t="shared" ref="AD42" si="17">AC42*724.447</f>
        <v>247760.87400000001</v>
      </c>
      <c r="AE42">
        <v>400</v>
      </c>
      <c r="AF42">
        <v>471</v>
      </c>
      <c r="AG42">
        <v>681</v>
      </c>
      <c r="AH42">
        <v>900</v>
      </c>
      <c r="AI42">
        <v>1140</v>
      </c>
      <c r="AJ42">
        <v>1410</v>
      </c>
      <c r="AK42">
        <v>1570</v>
      </c>
      <c r="AL42">
        <v>1800</v>
      </c>
      <c r="AM42">
        <v>2660</v>
      </c>
      <c r="AN42">
        <v>3690</v>
      </c>
      <c r="AO42">
        <v>6144.7</v>
      </c>
      <c r="AP42">
        <v>13800</v>
      </c>
      <c r="AQ42" s="91">
        <f>Input!G43</f>
        <v>1249.711</v>
      </c>
      <c r="AR42" s="91">
        <f t="shared" ref="AR42" si="18">AQ42*724.447</f>
        <v>905349.38481700001</v>
      </c>
    </row>
    <row r="43" spans="1:44" x14ac:dyDescent="0.3">
      <c r="A43">
        <v>17080004</v>
      </c>
      <c r="B43">
        <v>14231000</v>
      </c>
      <c r="C43" t="s">
        <v>94</v>
      </c>
      <c r="D43">
        <v>53</v>
      </c>
      <c r="E43" t="s">
        <v>56</v>
      </c>
      <c r="F43" t="s">
        <v>57</v>
      </c>
      <c r="G43">
        <v>541</v>
      </c>
      <c r="H43">
        <v>-121.95676069</v>
      </c>
      <c r="I43">
        <v>46.532333219999998</v>
      </c>
      <c r="J43">
        <v>-121.95670319</v>
      </c>
      <c r="K43">
        <v>46.53228378</v>
      </c>
      <c r="L43">
        <v>7.0430000000000001</v>
      </c>
      <c r="M43" t="s">
        <v>53</v>
      </c>
      <c r="N43">
        <v>10</v>
      </c>
      <c r="O43">
        <v>0.64400000000000002</v>
      </c>
      <c r="P43">
        <v>6.3E-2</v>
      </c>
      <c r="Q43">
        <v>1</v>
      </c>
      <c r="R43">
        <v>19930216</v>
      </c>
      <c r="S43">
        <v>20030930</v>
      </c>
      <c r="T43">
        <v>3876</v>
      </c>
      <c r="U43">
        <v>3876</v>
      </c>
      <c r="V43">
        <v>278</v>
      </c>
      <c r="W43" s="91">
        <f>Input!C44</f>
        <v>356</v>
      </c>
      <c r="X43" s="91">
        <f t="shared" si="0"/>
        <v>257903.13200000001</v>
      </c>
      <c r="Y43" s="91">
        <f>Input!D44</f>
        <v>522.85</v>
      </c>
      <c r="Z43" s="91">
        <f t="shared" si="0"/>
        <v>378777.11395000003</v>
      </c>
      <c r="AA43" s="91">
        <f>Input!E44</f>
        <v>671.7</v>
      </c>
      <c r="AB43" s="91">
        <f t="shared" ref="AB43" si="19">AA43*724.447</f>
        <v>486611.04990000004</v>
      </c>
      <c r="AC43" s="91">
        <f>Input!F44</f>
        <v>906</v>
      </c>
      <c r="AD43" s="91">
        <f t="shared" ref="AD43" si="20">AC43*724.447</f>
        <v>656348.98199999996</v>
      </c>
      <c r="AE43">
        <v>1090</v>
      </c>
      <c r="AF43">
        <v>1350</v>
      </c>
      <c r="AG43">
        <v>1848</v>
      </c>
      <c r="AH43">
        <v>2230</v>
      </c>
      <c r="AI43">
        <v>2710</v>
      </c>
      <c r="AJ43">
        <v>3230</v>
      </c>
      <c r="AK43">
        <v>3580</v>
      </c>
      <c r="AL43">
        <v>4050</v>
      </c>
      <c r="AM43">
        <v>5410</v>
      </c>
      <c r="AN43">
        <v>7070</v>
      </c>
      <c r="AO43">
        <v>13600</v>
      </c>
      <c r="AP43">
        <v>35000</v>
      </c>
      <c r="AQ43" s="91">
        <f>Input!G44</f>
        <v>2843.3159999999998</v>
      </c>
      <c r="AR43" s="91">
        <f t="shared" ref="AR43" si="21">AQ43*724.447</f>
        <v>2059831.7462519999</v>
      </c>
    </row>
    <row r="44" spans="1:44" x14ac:dyDescent="0.3">
      <c r="A44">
        <v>17080005</v>
      </c>
      <c r="B44">
        <v>14243000</v>
      </c>
      <c r="C44" t="s">
        <v>95</v>
      </c>
      <c r="D44">
        <v>53</v>
      </c>
      <c r="E44" t="s">
        <v>56</v>
      </c>
      <c r="F44" t="s">
        <v>57</v>
      </c>
      <c r="G44">
        <v>2238</v>
      </c>
      <c r="H44">
        <v>-122.91455865</v>
      </c>
      <c r="I44">
        <v>46.274833219999998</v>
      </c>
      <c r="J44">
        <v>-122.91431427000001</v>
      </c>
      <c r="K44">
        <v>46.274700160000002</v>
      </c>
      <c r="L44">
        <v>23.962</v>
      </c>
      <c r="M44" t="s">
        <v>53</v>
      </c>
      <c r="N44">
        <v>69</v>
      </c>
      <c r="O44">
        <v>0.70199999999999996</v>
      </c>
      <c r="P44">
        <v>6.9000000000000006E-2</v>
      </c>
      <c r="Q44">
        <v>1</v>
      </c>
      <c r="R44">
        <v>19261201</v>
      </c>
      <c r="S44">
        <v>20030930</v>
      </c>
      <c r="T44">
        <v>25336</v>
      </c>
      <c r="U44">
        <v>25327</v>
      </c>
      <c r="V44">
        <v>0</v>
      </c>
      <c r="W44" s="91">
        <f>Input!C45</f>
        <v>1450</v>
      </c>
      <c r="X44" s="91">
        <f t="shared" si="0"/>
        <v>1050448.1499999999</v>
      </c>
      <c r="Y44" s="91">
        <f>Input!D45</f>
        <v>1930</v>
      </c>
      <c r="Z44" s="91">
        <f t="shared" si="0"/>
        <v>1398182.71</v>
      </c>
      <c r="AA44" s="91">
        <f>Input!E45</f>
        <v>2500</v>
      </c>
      <c r="AB44" s="91">
        <f t="shared" ref="AB44" si="22">AA44*724.447</f>
        <v>1811117.5</v>
      </c>
      <c r="AC44" s="91">
        <f>Input!F45</f>
        <v>3550</v>
      </c>
      <c r="AD44" s="91">
        <f t="shared" ref="AD44" si="23">AC44*724.447</f>
        <v>2571786.85</v>
      </c>
      <c r="AE44">
        <v>4110</v>
      </c>
      <c r="AF44">
        <v>4830</v>
      </c>
      <c r="AG44">
        <v>6360</v>
      </c>
      <c r="AH44">
        <v>7840</v>
      </c>
      <c r="AI44">
        <v>9380</v>
      </c>
      <c r="AJ44">
        <v>11200</v>
      </c>
      <c r="AK44">
        <v>12400</v>
      </c>
      <c r="AL44">
        <v>13700</v>
      </c>
      <c r="AM44">
        <v>18100</v>
      </c>
      <c r="AN44">
        <v>23200</v>
      </c>
      <c r="AO44">
        <v>38663</v>
      </c>
      <c r="AP44">
        <v>134000</v>
      </c>
      <c r="AQ44" s="91">
        <f>Input!G45</f>
        <v>9535.9529999999995</v>
      </c>
      <c r="AR44" s="91">
        <f t="shared" ref="AR44" si="24">AQ44*724.447</f>
        <v>6908292.5429909993</v>
      </c>
    </row>
    <row r="45" spans="1:44" x14ac:dyDescent="0.3">
      <c r="A45">
        <v>17080006</v>
      </c>
      <c r="B45">
        <v>14250000</v>
      </c>
      <c r="C45" t="s">
        <v>96</v>
      </c>
      <c r="D45">
        <v>53</v>
      </c>
      <c r="E45" t="s">
        <v>56</v>
      </c>
      <c r="F45" t="s">
        <v>52</v>
      </c>
      <c r="G45">
        <v>60.6</v>
      </c>
      <c r="H45">
        <v>-123.53181007000001</v>
      </c>
      <c r="I45">
        <v>46.377606749999998</v>
      </c>
      <c r="J45">
        <v>-123.53185272</v>
      </c>
      <c r="K45">
        <v>46.377880099999999</v>
      </c>
      <c r="L45">
        <v>30.484999999999999</v>
      </c>
      <c r="M45" t="s">
        <v>53</v>
      </c>
      <c r="N45">
        <v>1</v>
      </c>
      <c r="O45">
        <v>0.40500000000000003</v>
      </c>
      <c r="P45">
        <v>-999999</v>
      </c>
      <c r="Q45">
        <v>1</v>
      </c>
      <c r="R45">
        <v>19490311</v>
      </c>
      <c r="S45">
        <v>19510131</v>
      </c>
      <c r="T45">
        <v>692</v>
      </c>
      <c r="U45">
        <v>692</v>
      </c>
      <c r="V45">
        <v>27</v>
      </c>
      <c r="W45" s="91">
        <f>Input!C46</f>
        <v>31.93</v>
      </c>
      <c r="X45" s="91">
        <f t="shared" si="0"/>
        <v>23131.592710000001</v>
      </c>
      <c r="Y45" s="91">
        <f>Input!D46</f>
        <v>41</v>
      </c>
      <c r="Z45" s="91">
        <f t="shared" si="0"/>
        <v>29702.327000000001</v>
      </c>
      <c r="AA45" s="91">
        <f>Input!E46</f>
        <v>48</v>
      </c>
      <c r="AB45" s="91">
        <f t="shared" ref="AB45" si="25">AA45*724.447</f>
        <v>34773.455999999998</v>
      </c>
      <c r="AC45" s="91">
        <f>Input!F46</f>
        <v>63</v>
      </c>
      <c r="AD45" s="91">
        <f t="shared" ref="AD45" si="26">AC45*724.447</f>
        <v>45640.161</v>
      </c>
      <c r="AE45">
        <v>77.5</v>
      </c>
      <c r="AF45">
        <v>93.8</v>
      </c>
      <c r="AG45">
        <v>172.4</v>
      </c>
      <c r="AH45">
        <v>291.5</v>
      </c>
      <c r="AI45">
        <v>451.6</v>
      </c>
      <c r="AJ45">
        <v>675</v>
      </c>
      <c r="AK45">
        <v>826.5</v>
      </c>
      <c r="AL45">
        <v>1008</v>
      </c>
      <c r="AM45">
        <v>1460</v>
      </c>
      <c r="AN45">
        <v>1860</v>
      </c>
      <c r="AO45">
        <v>2917.7</v>
      </c>
      <c r="AP45">
        <v>3780</v>
      </c>
      <c r="AQ45" s="91">
        <f>Input!G46</f>
        <v>554.65599999999995</v>
      </c>
      <c r="AR45" s="91">
        <f t="shared" ref="AR45" si="27">AQ45*724.447</f>
        <v>401818.87523199996</v>
      </c>
    </row>
    <row r="46" spans="1:44" x14ac:dyDescent="0.3">
      <c r="A46">
        <v>17090012</v>
      </c>
      <c r="B46">
        <v>14211902</v>
      </c>
      <c r="C46" t="s">
        <v>97</v>
      </c>
      <c r="D46">
        <v>53</v>
      </c>
      <c r="E46" t="s">
        <v>56</v>
      </c>
      <c r="F46" t="s">
        <v>52</v>
      </c>
      <c r="G46">
        <v>27.6</v>
      </c>
      <c r="H46">
        <v>-122.66898657</v>
      </c>
      <c r="I46">
        <v>45.661227779999997</v>
      </c>
      <c r="J46">
        <v>-122.66887665</v>
      </c>
      <c r="K46">
        <v>45.661659239999999</v>
      </c>
      <c r="L46">
        <v>48.692999999999998</v>
      </c>
      <c r="M46" t="s">
        <v>53</v>
      </c>
      <c r="N46">
        <v>2</v>
      </c>
      <c r="O46">
        <v>0.65700000000000003</v>
      </c>
      <c r="P46">
        <v>0.01</v>
      </c>
      <c r="Q46">
        <v>1</v>
      </c>
      <c r="R46">
        <v>19981001</v>
      </c>
      <c r="S46">
        <v>20000930</v>
      </c>
      <c r="T46">
        <v>731</v>
      </c>
      <c r="U46">
        <v>731</v>
      </c>
      <c r="V46">
        <v>5.4</v>
      </c>
      <c r="W46" s="91">
        <f>Input!C47</f>
        <v>5.6</v>
      </c>
      <c r="X46" s="91">
        <f t="shared" si="0"/>
        <v>4056.9031999999997</v>
      </c>
      <c r="Y46" s="91">
        <f>Input!D47</f>
        <v>6</v>
      </c>
      <c r="Z46" s="91">
        <f t="shared" si="0"/>
        <v>4346.6819999999998</v>
      </c>
      <c r="AA46" s="91">
        <f>Input!E47</f>
        <v>6.5</v>
      </c>
      <c r="AB46" s="91">
        <f t="shared" ref="AB46" si="28">AA46*724.447</f>
        <v>4708.9054999999998</v>
      </c>
      <c r="AC46" s="91">
        <f>Input!F47</f>
        <v>7.9</v>
      </c>
      <c r="AD46" s="91">
        <f t="shared" ref="AD46" si="29">AC46*724.447</f>
        <v>5723.1313</v>
      </c>
      <c r="AE46">
        <v>8.5</v>
      </c>
      <c r="AF46">
        <v>9.6999999999999993</v>
      </c>
      <c r="AG46">
        <v>13</v>
      </c>
      <c r="AH46">
        <v>17</v>
      </c>
      <c r="AI46">
        <v>22</v>
      </c>
      <c r="AJ46">
        <v>28</v>
      </c>
      <c r="AK46">
        <v>31</v>
      </c>
      <c r="AL46">
        <v>36</v>
      </c>
      <c r="AM46">
        <v>55.8</v>
      </c>
      <c r="AN46">
        <v>74.400000000000006</v>
      </c>
      <c r="AO46">
        <v>107.4</v>
      </c>
      <c r="AP46">
        <v>149</v>
      </c>
      <c r="AQ46" s="91">
        <f>Input!G47</f>
        <v>24.832000000000001</v>
      </c>
      <c r="AR46" s="91">
        <f t="shared" ref="AR46" si="30">AQ46*724.447</f>
        <v>17989.467904000001</v>
      </c>
    </row>
    <row r="47" spans="1:44" x14ac:dyDescent="0.3">
      <c r="A47">
        <v>17100101</v>
      </c>
      <c r="B47">
        <v>12042500</v>
      </c>
      <c r="C47" t="s">
        <v>98</v>
      </c>
      <c r="D47">
        <v>53</v>
      </c>
      <c r="E47" t="s">
        <v>56</v>
      </c>
      <c r="F47" t="s">
        <v>52</v>
      </c>
      <c r="G47">
        <v>219</v>
      </c>
      <c r="H47">
        <v>-124.46743255</v>
      </c>
      <c r="I47">
        <v>47.951186739999997</v>
      </c>
      <c r="J47">
        <v>-124.4678421</v>
      </c>
      <c r="K47">
        <v>47.951236719999997</v>
      </c>
      <c r="L47">
        <v>31.329000000000001</v>
      </c>
      <c r="M47" t="s">
        <v>53</v>
      </c>
      <c r="N47">
        <v>6</v>
      </c>
      <c r="O47">
        <v>0.57999999999999996</v>
      </c>
      <c r="P47">
        <v>8.5999999999999993E-2</v>
      </c>
      <c r="Q47">
        <v>1</v>
      </c>
      <c r="R47">
        <v>18971101</v>
      </c>
      <c r="S47">
        <v>19800930</v>
      </c>
      <c r="T47">
        <v>2352</v>
      </c>
      <c r="U47">
        <v>2352</v>
      </c>
      <c r="V47">
        <v>155</v>
      </c>
      <c r="W47" s="91">
        <f>Input!C48</f>
        <v>199.53</v>
      </c>
      <c r="X47" s="91">
        <f t="shared" si="0"/>
        <v>144548.90990999999</v>
      </c>
      <c r="Y47" s="91">
        <f>Input!D48</f>
        <v>231</v>
      </c>
      <c r="Z47" s="91">
        <f t="shared" si="0"/>
        <v>167347.25700000001</v>
      </c>
      <c r="AA47" s="91">
        <f>Input!E48</f>
        <v>276</v>
      </c>
      <c r="AB47" s="91">
        <f t="shared" ref="AB47" si="31">AA47*724.447</f>
        <v>199947.372</v>
      </c>
      <c r="AC47" s="91">
        <f>Input!F48</f>
        <v>444</v>
      </c>
      <c r="AD47" s="91">
        <f t="shared" ref="AD47" si="32">AC47*724.447</f>
        <v>321654.46799999999</v>
      </c>
      <c r="AE47">
        <v>543.25</v>
      </c>
      <c r="AF47">
        <v>648.79999999999995</v>
      </c>
      <c r="AG47">
        <v>830.4</v>
      </c>
      <c r="AH47">
        <v>1000</v>
      </c>
      <c r="AI47">
        <v>1200</v>
      </c>
      <c r="AJ47">
        <v>1490</v>
      </c>
      <c r="AK47">
        <v>1720</v>
      </c>
      <c r="AL47">
        <v>1980</v>
      </c>
      <c r="AM47">
        <v>3098</v>
      </c>
      <c r="AN47">
        <v>4447</v>
      </c>
      <c r="AO47">
        <v>8222.9</v>
      </c>
      <c r="AP47">
        <v>25400</v>
      </c>
      <c r="AQ47" s="91">
        <f>Input!G48</f>
        <v>1465.115</v>
      </c>
      <c r="AR47" s="91">
        <f t="shared" ref="AR47" si="33">AQ47*724.447</f>
        <v>1061398.166405</v>
      </c>
    </row>
    <row r="48" spans="1:44" x14ac:dyDescent="0.3">
      <c r="A48">
        <v>17100102</v>
      </c>
      <c r="B48">
        <v>12040500</v>
      </c>
      <c r="C48" t="s">
        <v>99</v>
      </c>
      <c r="D48">
        <v>53</v>
      </c>
      <c r="E48" t="s">
        <v>56</v>
      </c>
      <c r="F48" t="s">
        <v>57</v>
      </c>
      <c r="G48">
        <v>445</v>
      </c>
      <c r="H48">
        <v>-124.31574572</v>
      </c>
      <c r="I48">
        <v>47.537858839999998</v>
      </c>
      <c r="J48">
        <v>-124.31484222</v>
      </c>
      <c r="K48">
        <v>47.537700649999998</v>
      </c>
      <c r="L48">
        <v>70.662999999999997</v>
      </c>
      <c r="M48" t="s">
        <v>53</v>
      </c>
      <c r="N48">
        <v>48</v>
      </c>
      <c r="O48">
        <v>0.45300000000000001</v>
      </c>
      <c r="P48">
        <v>5.6000000000000001E-2</v>
      </c>
      <c r="Q48">
        <v>1</v>
      </c>
      <c r="R48">
        <v>19301001</v>
      </c>
      <c r="S48">
        <v>20030930</v>
      </c>
      <c r="T48">
        <v>17776</v>
      </c>
      <c r="U48">
        <v>17776</v>
      </c>
      <c r="V48">
        <v>300</v>
      </c>
      <c r="W48" s="91">
        <f>Input!C49</f>
        <v>421</v>
      </c>
      <c r="X48" s="91">
        <f t="shared" si="0"/>
        <v>304992.18699999998</v>
      </c>
      <c r="Y48" s="91">
        <f>Input!D49</f>
        <v>560</v>
      </c>
      <c r="Z48" s="91">
        <f t="shared" si="0"/>
        <v>405690.32</v>
      </c>
      <c r="AA48" s="91">
        <f>Input!E49</f>
        <v>716</v>
      </c>
      <c r="AB48" s="91">
        <f t="shared" ref="AB48" si="34">AA48*724.447</f>
        <v>518704.05200000003</v>
      </c>
      <c r="AC48" s="91">
        <f>Input!F49</f>
        <v>1100</v>
      </c>
      <c r="AD48" s="91">
        <f t="shared" ref="AD48" si="35">AC48*724.447</f>
        <v>796891.7</v>
      </c>
      <c r="AE48">
        <v>1350</v>
      </c>
      <c r="AF48">
        <v>1570</v>
      </c>
      <c r="AG48">
        <v>2040</v>
      </c>
      <c r="AH48">
        <v>2540</v>
      </c>
      <c r="AI48">
        <v>3200</v>
      </c>
      <c r="AJ48">
        <v>4210</v>
      </c>
      <c r="AK48">
        <v>4960</v>
      </c>
      <c r="AL48">
        <v>5910</v>
      </c>
      <c r="AM48">
        <v>9330</v>
      </c>
      <c r="AN48">
        <v>14000</v>
      </c>
      <c r="AO48">
        <v>30900</v>
      </c>
      <c r="AP48">
        <v>91100</v>
      </c>
      <c r="AQ48" s="91">
        <f>Input!G49</f>
        <v>4362.7780000000002</v>
      </c>
      <c r="AR48" s="91">
        <f t="shared" ref="AR48" si="36">AQ48*724.447</f>
        <v>3160601.433766</v>
      </c>
    </row>
    <row r="49" spans="1:44" x14ac:dyDescent="0.3">
      <c r="A49">
        <v>17100103</v>
      </c>
      <c r="B49">
        <v>12031000</v>
      </c>
      <c r="C49" t="s">
        <v>100</v>
      </c>
      <c r="D49">
        <v>53</v>
      </c>
      <c r="E49" t="s">
        <v>56</v>
      </c>
      <c r="F49" t="s">
        <v>57</v>
      </c>
      <c r="G49">
        <v>1294</v>
      </c>
      <c r="H49">
        <v>-123.31431937000001</v>
      </c>
      <c r="I49">
        <v>46.939263750000002</v>
      </c>
      <c r="J49">
        <v>-123.31406594000001</v>
      </c>
      <c r="K49">
        <v>46.939296069999997</v>
      </c>
      <c r="L49">
        <v>19.709</v>
      </c>
      <c r="M49" t="s">
        <v>53</v>
      </c>
      <c r="N49">
        <v>49</v>
      </c>
      <c r="O49">
        <v>0.52700000000000002</v>
      </c>
      <c r="P49">
        <v>6.6000000000000003E-2</v>
      </c>
      <c r="Q49">
        <v>1</v>
      </c>
      <c r="R49">
        <v>19520201</v>
      </c>
      <c r="S49">
        <v>20030930</v>
      </c>
      <c r="T49">
        <v>17928</v>
      </c>
      <c r="U49">
        <v>17928</v>
      </c>
      <c r="V49">
        <v>166</v>
      </c>
      <c r="W49" s="91">
        <f>Input!C50</f>
        <v>224.29</v>
      </c>
      <c r="X49" s="91">
        <f t="shared" si="0"/>
        <v>162486.21763</v>
      </c>
      <c r="Y49" s="91">
        <f>Input!D50</f>
        <v>314</v>
      </c>
      <c r="Z49" s="91">
        <f t="shared" si="0"/>
        <v>227476.35800000001</v>
      </c>
      <c r="AA49" s="91">
        <f>Input!E50</f>
        <v>371</v>
      </c>
      <c r="AB49" s="91">
        <f t="shared" ref="AB49" si="37">AA49*724.447</f>
        <v>268769.837</v>
      </c>
      <c r="AC49" s="91">
        <f>Input!F50</f>
        <v>494</v>
      </c>
      <c r="AD49" s="91">
        <f t="shared" ref="AD49" si="38">AC49*724.447</f>
        <v>357876.81800000003</v>
      </c>
      <c r="AE49">
        <v>593</v>
      </c>
      <c r="AF49">
        <v>740</v>
      </c>
      <c r="AG49">
        <v>1190</v>
      </c>
      <c r="AH49">
        <v>1940</v>
      </c>
      <c r="AI49">
        <v>2980</v>
      </c>
      <c r="AJ49">
        <v>4280</v>
      </c>
      <c r="AK49">
        <v>5110</v>
      </c>
      <c r="AL49">
        <v>6210</v>
      </c>
      <c r="AM49">
        <v>10600</v>
      </c>
      <c r="AN49">
        <v>15400</v>
      </c>
      <c r="AO49">
        <v>26171</v>
      </c>
      <c r="AP49">
        <v>55000</v>
      </c>
      <c r="AQ49" s="91">
        <f>Input!G50</f>
        <v>4033.9209999999998</v>
      </c>
      <c r="AR49" s="91">
        <f t="shared" ref="AR49" si="39">AQ49*724.447</f>
        <v>2922361.9666869999</v>
      </c>
    </row>
    <row r="50" spans="1:44" x14ac:dyDescent="0.3">
      <c r="A50">
        <v>17100104</v>
      </c>
      <c r="B50">
        <v>12037400</v>
      </c>
      <c r="C50" t="s">
        <v>101</v>
      </c>
      <c r="D50">
        <v>53</v>
      </c>
      <c r="E50" t="s">
        <v>56</v>
      </c>
      <c r="F50" t="s">
        <v>57</v>
      </c>
      <c r="G50">
        <v>155</v>
      </c>
      <c r="H50">
        <v>-123.65544173000001</v>
      </c>
      <c r="I50">
        <v>47.01148311</v>
      </c>
      <c r="J50">
        <v>-123.65582275</v>
      </c>
      <c r="K50">
        <v>47.010475159999999</v>
      </c>
      <c r="L50">
        <v>115.271</v>
      </c>
      <c r="M50" t="s">
        <v>53</v>
      </c>
      <c r="N50">
        <v>47</v>
      </c>
      <c r="O50">
        <v>0.48499999999999999</v>
      </c>
      <c r="P50">
        <v>6.6000000000000003E-2</v>
      </c>
      <c r="Q50">
        <v>1</v>
      </c>
      <c r="R50">
        <v>19561001</v>
      </c>
      <c r="S50">
        <v>20030930</v>
      </c>
      <c r="T50">
        <v>17166</v>
      </c>
      <c r="U50">
        <v>17166</v>
      </c>
      <c r="V50">
        <v>3</v>
      </c>
      <c r="W50" s="91">
        <f>Input!C51</f>
        <v>33</v>
      </c>
      <c r="X50" s="91">
        <f t="shared" si="0"/>
        <v>23906.751</v>
      </c>
      <c r="Y50" s="91">
        <f>Input!D51</f>
        <v>122.35</v>
      </c>
      <c r="Z50" s="91">
        <f t="shared" si="0"/>
        <v>88636.090450000003</v>
      </c>
      <c r="AA50" s="91">
        <f>Input!E51</f>
        <v>171</v>
      </c>
      <c r="AB50" s="91">
        <f t="shared" ref="AB50" si="40">AA50*724.447</f>
        <v>123880.43700000001</v>
      </c>
      <c r="AC50" s="91">
        <f>Input!F51</f>
        <v>247</v>
      </c>
      <c r="AD50" s="91">
        <f t="shared" ref="AD50" si="41">AC50*724.447</f>
        <v>178938.40900000001</v>
      </c>
      <c r="AE50">
        <v>298</v>
      </c>
      <c r="AF50">
        <v>360</v>
      </c>
      <c r="AG50">
        <v>510</v>
      </c>
      <c r="AH50">
        <v>692</v>
      </c>
      <c r="AI50">
        <v>940</v>
      </c>
      <c r="AJ50">
        <v>1300</v>
      </c>
      <c r="AK50">
        <v>1570</v>
      </c>
      <c r="AL50">
        <v>1920</v>
      </c>
      <c r="AM50">
        <v>3040</v>
      </c>
      <c r="AN50">
        <v>4350</v>
      </c>
      <c r="AO50">
        <v>8680</v>
      </c>
      <c r="AP50">
        <v>23700</v>
      </c>
      <c r="AQ50" s="91">
        <f>Input!G51</f>
        <v>1280.4480000000001</v>
      </c>
      <c r="AR50" s="91">
        <f t="shared" ref="AR50" si="42">AQ50*724.447</f>
        <v>927616.71225600003</v>
      </c>
    </row>
    <row r="51" spans="1:44" x14ac:dyDescent="0.3">
      <c r="A51">
        <v>17100105</v>
      </c>
      <c r="B51">
        <v>12039005</v>
      </c>
      <c r="C51" t="s">
        <v>102</v>
      </c>
      <c r="D51">
        <v>53</v>
      </c>
      <c r="E51" t="s">
        <v>56</v>
      </c>
      <c r="F51" t="s">
        <v>57</v>
      </c>
      <c r="G51">
        <v>132.49</v>
      </c>
      <c r="H51">
        <v>-123.97406311</v>
      </c>
      <c r="I51">
        <v>47.23147599</v>
      </c>
      <c r="J51">
        <v>-123.97403717</v>
      </c>
      <c r="K51">
        <v>47.231273649999999</v>
      </c>
      <c r="L51">
        <v>22.460999999999999</v>
      </c>
      <c r="M51" t="s">
        <v>53</v>
      </c>
      <c r="N51">
        <v>1</v>
      </c>
      <c r="O51">
        <v>0.42699999999999999</v>
      </c>
      <c r="P51">
        <v>-999999</v>
      </c>
      <c r="Q51">
        <v>1</v>
      </c>
      <c r="R51">
        <v>20021001</v>
      </c>
      <c r="S51">
        <v>20030930</v>
      </c>
      <c r="T51">
        <v>365</v>
      </c>
      <c r="U51">
        <v>365</v>
      </c>
      <c r="V51">
        <v>97</v>
      </c>
      <c r="W51" s="91">
        <f>Input!C52</f>
        <v>98.66</v>
      </c>
      <c r="X51" s="91">
        <f t="shared" si="0"/>
        <v>71473.941019999998</v>
      </c>
      <c r="Y51" s="91">
        <f>Input!D52</f>
        <v>109.3</v>
      </c>
      <c r="Z51" s="91">
        <f t="shared" si="0"/>
        <v>79182.057100000005</v>
      </c>
      <c r="AA51" s="91">
        <f>Input!E52</f>
        <v>115.6</v>
      </c>
      <c r="AB51" s="91">
        <f t="shared" ref="AB51" si="43">AA51*724.447</f>
        <v>83746.073199999999</v>
      </c>
      <c r="AC51" s="91">
        <f>Input!F52</f>
        <v>127.2</v>
      </c>
      <c r="AD51" s="91">
        <f t="shared" ref="AD51" si="44">AC51*724.447</f>
        <v>92149.6584</v>
      </c>
      <c r="AE51">
        <v>136.5</v>
      </c>
      <c r="AF51">
        <v>154</v>
      </c>
      <c r="AG51">
        <v>221.8</v>
      </c>
      <c r="AH51">
        <v>444</v>
      </c>
      <c r="AI51">
        <v>912.6</v>
      </c>
      <c r="AJ51">
        <v>1540</v>
      </c>
      <c r="AK51">
        <v>1805</v>
      </c>
      <c r="AL51">
        <v>2210</v>
      </c>
      <c r="AM51">
        <v>3366</v>
      </c>
      <c r="AN51">
        <v>5527</v>
      </c>
      <c r="AO51">
        <v>11468</v>
      </c>
      <c r="AP51">
        <v>15400</v>
      </c>
      <c r="AQ51" s="91">
        <f>Input!G52</f>
        <v>1354.403</v>
      </c>
      <c r="AR51" s="91">
        <f t="shared" ref="AR51" si="45">AQ51*724.447</f>
        <v>981193.19014099997</v>
      </c>
    </row>
    <row r="52" spans="1:44" x14ac:dyDescent="0.3">
      <c r="A52">
        <v>17100106</v>
      </c>
      <c r="B52">
        <v>12014500</v>
      </c>
      <c r="C52" t="s">
        <v>103</v>
      </c>
      <c r="D52">
        <v>53</v>
      </c>
      <c r="E52" t="s">
        <v>56</v>
      </c>
      <c r="F52" t="s">
        <v>52</v>
      </c>
      <c r="G52">
        <v>27.8</v>
      </c>
      <c r="H52">
        <v>-123.70460318000001</v>
      </c>
      <c r="I52">
        <v>46.628156359999998</v>
      </c>
      <c r="J52">
        <v>-123.70497894</v>
      </c>
      <c r="K52">
        <v>46.628341669999998</v>
      </c>
      <c r="L52">
        <v>35.429000000000002</v>
      </c>
      <c r="M52" t="s">
        <v>53</v>
      </c>
      <c r="N52">
        <v>18</v>
      </c>
      <c r="O52">
        <v>0.61099999999999999</v>
      </c>
      <c r="P52">
        <v>4.7E-2</v>
      </c>
      <c r="Q52">
        <v>1</v>
      </c>
      <c r="R52">
        <v>19530601</v>
      </c>
      <c r="S52">
        <v>19711013</v>
      </c>
      <c r="T52">
        <v>6709</v>
      </c>
      <c r="U52">
        <v>6709</v>
      </c>
      <c r="V52">
        <v>16</v>
      </c>
      <c r="W52" s="91">
        <f>Input!C53</f>
        <v>20</v>
      </c>
      <c r="X52" s="91">
        <f t="shared" si="0"/>
        <v>14488.94</v>
      </c>
      <c r="Y52" s="91">
        <f>Input!D53</f>
        <v>24</v>
      </c>
      <c r="Z52" s="91">
        <f t="shared" si="0"/>
        <v>17386.727999999999</v>
      </c>
      <c r="AA52" s="91">
        <f>Input!E53</f>
        <v>28</v>
      </c>
      <c r="AB52" s="91">
        <f t="shared" ref="AB52" si="46">AA52*724.447</f>
        <v>20284.516</v>
      </c>
      <c r="AC52" s="91">
        <f>Input!F53</f>
        <v>37</v>
      </c>
      <c r="AD52" s="91">
        <f t="shared" ref="AD52" si="47">AC52*724.447</f>
        <v>26804.539000000001</v>
      </c>
      <c r="AE52">
        <v>44</v>
      </c>
      <c r="AF52">
        <v>50</v>
      </c>
      <c r="AG52">
        <v>69</v>
      </c>
      <c r="AH52">
        <v>104</v>
      </c>
      <c r="AI52">
        <v>140</v>
      </c>
      <c r="AJ52">
        <v>185</v>
      </c>
      <c r="AK52">
        <v>213</v>
      </c>
      <c r="AL52">
        <v>251</v>
      </c>
      <c r="AM52">
        <v>375</v>
      </c>
      <c r="AN52">
        <v>500.5</v>
      </c>
      <c r="AO52">
        <v>875.5</v>
      </c>
      <c r="AP52">
        <v>2310</v>
      </c>
      <c r="AQ52" s="91">
        <f>Input!G53</f>
        <v>162.79599999999999</v>
      </c>
      <c r="AR52" s="91">
        <f t="shared" ref="AR52" si="48">AQ52*724.447</f>
        <v>117937.07381199999</v>
      </c>
    </row>
    <row r="53" spans="1:44" x14ac:dyDescent="0.3">
      <c r="A53">
        <v>17110001</v>
      </c>
      <c r="B53">
        <v>12214500</v>
      </c>
      <c r="C53" t="s">
        <v>104</v>
      </c>
      <c r="D53">
        <v>53</v>
      </c>
      <c r="E53" t="s">
        <v>56</v>
      </c>
      <c r="F53" t="s">
        <v>52</v>
      </c>
      <c r="G53">
        <v>33</v>
      </c>
      <c r="H53">
        <v>-122.25126425000001</v>
      </c>
      <c r="I53">
        <v>48.974843329999999</v>
      </c>
      <c r="J53">
        <v>-122.25110626</v>
      </c>
      <c r="K53">
        <v>48.975036619999997</v>
      </c>
      <c r="L53">
        <v>24.247</v>
      </c>
      <c r="M53" t="s">
        <v>53</v>
      </c>
      <c r="N53">
        <v>2</v>
      </c>
      <c r="O53">
        <v>0.61599999999999999</v>
      </c>
      <c r="P53">
        <v>0.01</v>
      </c>
      <c r="Q53">
        <v>1</v>
      </c>
      <c r="R53">
        <v>19480701</v>
      </c>
      <c r="S53">
        <v>19550930</v>
      </c>
      <c r="T53">
        <v>964</v>
      </c>
      <c r="U53">
        <v>964</v>
      </c>
      <c r="V53">
        <v>14</v>
      </c>
      <c r="W53" s="91">
        <f>Input!C54</f>
        <v>14</v>
      </c>
      <c r="X53" s="91">
        <f t="shared" si="0"/>
        <v>10142.258</v>
      </c>
      <c r="Y53" s="91">
        <f>Input!D54</f>
        <v>17</v>
      </c>
      <c r="Z53" s="91">
        <f t="shared" si="0"/>
        <v>12315.599</v>
      </c>
      <c r="AA53" s="91">
        <f>Input!E54</f>
        <v>18</v>
      </c>
      <c r="AB53" s="91">
        <f t="shared" ref="AB53" si="49">AA53*724.447</f>
        <v>13040.046</v>
      </c>
      <c r="AC53" s="91">
        <f>Input!F54</f>
        <v>20</v>
      </c>
      <c r="AD53" s="91">
        <f t="shared" ref="AD53" si="50">AC53*724.447</f>
        <v>14488.94</v>
      </c>
      <c r="AE53">
        <v>21.25</v>
      </c>
      <c r="AF53">
        <v>22</v>
      </c>
      <c r="AG53">
        <v>26</v>
      </c>
      <c r="AH53">
        <v>31</v>
      </c>
      <c r="AI53">
        <v>41</v>
      </c>
      <c r="AJ53">
        <v>58</v>
      </c>
      <c r="AK53">
        <v>71.75</v>
      </c>
      <c r="AL53">
        <v>90</v>
      </c>
      <c r="AM53">
        <v>152</v>
      </c>
      <c r="AN53">
        <v>212</v>
      </c>
      <c r="AO53">
        <v>328.5</v>
      </c>
      <c r="AP53">
        <v>660</v>
      </c>
      <c r="AQ53" s="91">
        <f>Input!G54</f>
        <v>62.173999999999999</v>
      </c>
      <c r="AR53" s="91">
        <f t="shared" ref="AR53" si="51">AQ53*724.447</f>
        <v>45041.767778000001</v>
      </c>
    </row>
    <row r="54" spans="1:44" x14ac:dyDescent="0.3">
      <c r="A54">
        <v>17110002</v>
      </c>
      <c r="B54">
        <v>12201500</v>
      </c>
      <c r="C54" t="s">
        <v>105</v>
      </c>
      <c r="D54">
        <v>53</v>
      </c>
      <c r="E54" t="s">
        <v>56</v>
      </c>
      <c r="F54" t="s">
        <v>57</v>
      </c>
      <c r="G54">
        <v>87.8</v>
      </c>
      <c r="H54">
        <v>-122.33821691</v>
      </c>
      <c r="I54">
        <v>48.54594127</v>
      </c>
      <c r="J54">
        <v>-122.33819579999999</v>
      </c>
      <c r="K54">
        <v>48.545909880000004</v>
      </c>
      <c r="L54">
        <v>3.7959999999999998</v>
      </c>
      <c r="M54" t="s">
        <v>53</v>
      </c>
      <c r="N54">
        <v>35</v>
      </c>
      <c r="O54">
        <v>0.59499999999999997</v>
      </c>
      <c r="P54">
        <v>4.9000000000000002E-2</v>
      </c>
      <c r="Q54">
        <v>1</v>
      </c>
      <c r="R54">
        <v>19430801</v>
      </c>
      <c r="S54">
        <v>20030930</v>
      </c>
      <c r="T54">
        <v>12850</v>
      </c>
      <c r="U54">
        <v>12850</v>
      </c>
      <c r="V54">
        <v>15</v>
      </c>
      <c r="W54" s="91">
        <f>Input!C55</f>
        <v>20</v>
      </c>
      <c r="X54" s="91">
        <f t="shared" si="0"/>
        <v>14488.94</v>
      </c>
      <c r="Y54" s="91">
        <f>Input!D55</f>
        <v>26</v>
      </c>
      <c r="Z54" s="91">
        <f t="shared" si="0"/>
        <v>18835.621999999999</v>
      </c>
      <c r="AA54" s="91">
        <f>Input!E55</f>
        <v>30</v>
      </c>
      <c r="AB54" s="91">
        <f t="shared" ref="AB54" si="52">AA54*724.447</f>
        <v>21733.41</v>
      </c>
      <c r="AC54" s="91">
        <f>Input!F55</f>
        <v>44</v>
      </c>
      <c r="AD54" s="91">
        <f t="shared" ref="AD54" si="53">AC54*724.447</f>
        <v>31875.668000000001</v>
      </c>
      <c r="AE54">
        <v>56</v>
      </c>
      <c r="AF54">
        <v>72</v>
      </c>
      <c r="AG54">
        <v>119</v>
      </c>
      <c r="AH54">
        <v>170</v>
      </c>
      <c r="AI54">
        <v>224</v>
      </c>
      <c r="AJ54">
        <v>285</v>
      </c>
      <c r="AK54">
        <v>325.25</v>
      </c>
      <c r="AL54">
        <v>374</v>
      </c>
      <c r="AM54">
        <v>532</v>
      </c>
      <c r="AN54">
        <v>716</v>
      </c>
      <c r="AO54">
        <v>1320</v>
      </c>
      <c r="AP54">
        <v>5020</v>
      </c>
      <c r="AQ54" s="91">
        <f>Input!G55</f>
        <v>243.69399999999999</v>
      </c>
      <c r="AR54" s="91">
        <f t="shared" ref="AR54" si="54">AQ54*724.447</f>
        <v>176543.38721799999</v>
      </c>
    </row>
    <row r="55" spans="1:44" x14ac:dyDescent="0.3">
      <c r="A55">
        <v>17110003</v>
      </c>
      <c r="B55">
        <v>12200750</v>
      </c>
      <c r="C55" t="s">
        <v>106</v>
      </c>
      <c r="D55">
        <v>53</v>
      </c>
      <c r="E55" t="s">
        <v>56</v>
      </c>
      <c r="F55" t="s">
        <v>52</v>
      </c>
      <c r="G55">
        <v>-999999</v>
      </c>
      <c r="H55">
        <v>-123.13185060000001</v>
      </c>
      <c r="I55">
        <v>48.53537609</v>
      </c>
      <c r="J55">
        <v>-123.13183594</v>
      </c>
      <c r="K55">
        <v>48.535449980000003</v>
      </c>
      <c r="L55">
        <v>8.2050000000000001</v>
      </c>
      <c r="M55" t="s">
        <v>53</v>
      </c>
      <c r="N55">
        <v>0</v>
      </c>
      <c r="O55">
        <v>0</v>
      </c>
      <c r="P55">
        <v>0</v>
      </c>
      <c r="Q55">
        <v>0</v>
      </c>
      <c r="R55">
        <v>19961201</v>
      </c>
      <c r="S55">
        <v>19970930</v>
      </c>
      <c r="T55">
        <v>304</v>
      </c>
      <c r="U55">
        <v>304</v>
      </c>
      <c r="V55">
        <v>0.01</v>
      </c>
      <c r="W55" s="91">
        <f>Input!C56</f>
        <v>0.01</v>
      </c>
      <c r="X55" s="91">
        <f t="shared" si="0"/>
        <v>7.2444699999999997</v>
      </c>
      <c r="Y55" s="91">
        <f>Input!D56</f>
        <v>0.01</v>
      </c>
      <c r="Z55" s="91">
        <f t="shared" si="0"/>
        <v>7.2444699999999997</v>
      </c>
      <c r="AA55" s="91">
        <f>Input!E56</f>
        <v>0.01</v>
      </c>
      <c r="AB55" s="91">
        <f t="shared" ref="AB55" si="55">AA55*724.447</f>
        <v>7.2444699999999997</v>
      </c>
      <c r="AC55" s="91">
        <f>Input!F56</f>
        <v>0.02</v>
      </c>
      <c r="AD55" s="91">
        <f t="shared" ref="AD55" si="56">AC55*724.447</f>
        <v>14.488939999999999</v>
      </c>
      <c r="AE55">
        <v>0.03</v>
      </c>
      <c r="AF55">
        <v>0.04</v>
      </c>
      <c r="AG55">
        <v>7.0000000000000007E-2</v>
      </c>
      <c r="AH55">
        <v>0.2</v>
      </c>
      <c r="AI55">
        <v>0.45</v>
      </c>
      <c r="AJ55">
        <v>0.66500000000000004</v>
      </c>
      <c r="AK55">
        <v>0.86</v>
      </c>
      <c r="AL55">
        <v>1.1000000000000001</v>
      </c>
      <c r="AM55">
        <v>1.71</v>
      </c>
      <c r="AN55">
        <v>3.14</v>
      </c>
      <c r="AO55">
        <v>6.5209999999999999</v>
      </c>
      <c r="AP55">
        <v>14.8</v>
      </c>
      <c r="AQ55" s="91">
        <f>Input!G56</f>
        <v>0.69199999999999995</v>
      </c>
      <c r="AR55" s="91">
        <f t="shared" ref="AR55" si="57">AQ55*724.447</f>
        <v>501.31732399999999</v>
      </c>
    </row>
    <row r="56" spans="1:44" x14ac:dyDescent="0.3">
      <c r="A56">
        <v>17110004</v>
      </c>
      <c r="B56">
        <v>12211500</v>
      </c>
      <c r="C56" t="s">
        <v>107</v>
      </c>
      <c r="D56">
        <v>53</v>
      </c>
      <c r="E56" t="s">
        <v>56</v>
      </c>
      <c r="F56" t="s">
        <v>52</v>
      </c>
      <c r="G56">
        <v>648</v>
      </c>
      <c r="H56">
        <v>-122.48572059999999</v>
      </c>
      <c r="I56">
        <v>48.920391649999999</v>
      </c>
      <c r="J56">
        <v>-122.48544311000001</v>
      </c>
      <c r="K56">
        <v>48.920028690000002</v>
      </c>
      <c r="L56">
        <v>44.878</v>
      </c>
      <c r="M56" t="s">
        <v>53</v>
      </c>
      <c r="N56">
        <v>22</v>
      </c>
      <c r="O56">
        <v>0.64100000000000001</v>
      </c>
      <c r="P56">
        <v>2.8000000000000001E-2</v>
      </c>
      <c r="Q56">
        <v>1</v>
      </c>
      <c r="R56">
        <v>19441201</v>
      </c>
      <c r="S56">
        <v>19670930</v>
      </c>
      <c r="T56">
        <v>8339</v>
      </c>
      <c r="U56">
        <v>8339</v>
      </c>
      <c r="V56">
        <v>605</v>
      </c>
      <c r="W56" s="91">
        <f>Input!C57</f>
        <v>900</v>
      </c>
      <c r="X56" s="91">
        <f t="shared" si="0"/>
        <v>652002.30000000005</v>
      </c>
      <c r="Y56" s="91">
        <f>Input!D57</f>
        <v>1240</v>
      </c>
      <c r="Z56" s="91">
        <f t="shared" si="0"/>
        <v>898314.28</v>
      </c>
      <c r="AA56" s="91">
        <f>Input!E57</f>
        <v>1460</v>
      </c>
      <c r="AB56" s="91">
        <f t="shared" ref="AB56" si="58">AA56*724.447</f>
        <v>1057692.6200000001</v>
      </c>
      <c r="AC56" s="91">
        <f>Input!F57</f>
        <v>1820</v>
      </c>
      <c r="AD56" s="91">
        <f t="shared" ref="AD56" si="59">AC56*724.447</f>
        <v>1318493.54</v>
      </c>
      <c r="AE56">
        <v>1990</v>
      </c>
      <c r="AF56">
        <v>2160</v>
      </c>
      <c r="AG56">
        <v>2560</v>
      </c>
      <c r="AH56">
        <v>3030</v>
      </c>
      <c r="AI56">
        <v>3570</v>
      </c>
      <c r="AJ56">
        <v>4180</v>
      </c>
      <c r="AK56">
        <v>4580</v>
      </c>
      <c r="AL56">
        <v>5040</v>
      </c>
      <c r="AM56">
        <v>6520</v>
      </c>
      <c r="AN56">
        <v>8180</v>
      </c>
      <c r="AO56">
        <v>13660</v>
      </c>
      <c r="AP56">
        <v>39000</v>
      </c>
      <c r="AQ56" s="91">
        <f>Input!G57</f>
        <v>3700.1979999999999</v>
      </c>
      <c r="AR56" s="91">
        <f t="shared" ref="AR56" si="60">AQ56*724.447</f>
        <v>2680597.340506</v>
      </c>
    </row>
    <row r="57" spans="1:44" x14ac:dyDescent="0.3">
      <c r="A57">
        <v>17110005</v>
      </c>
      <c r="B57">
        <v>12193500</v>
      </c>
      <c r="C57" t="s">
        <v>108</v>
      </c>
      <c r="D57">
        <v>53</v>
      </c>
      <c r="E57" t="s">
        <v>56</v>
      </c>
      <c r="F57" t="s">
        <v>57</v>
      </c>
      <c r="G57">
        <v>297</v>
      </c>
      <c r="H57">
        <v>-121.74319560000001</v>
      </c>
      <c r="I57">
        <v>48.539836989999998</v>
      </c>
      <c r="J57">
        <v>-121.7437439</v>
      </c>
      <c r="K57">
        <v>48.539611819999998</v>
      </c>
      <c r="L57">
        <v>47.832000000000001</v>
      </c>
      <c r="M57" t="s">
        <v>53</v>
      </c>
      <c r="N57">
        <v>64</v>
      </c>
      <c r="O57">
        <v>0.501</v>
      </c>
      <c r="P57">
        <v>0.13300000000000001</v>
      </c>
      <c r="Q57">
        <v>1</v>
      </c>
      <c r="R57">
        <v>19101001</v>
      </c>
      <c r="S57">
        <v>20030930</v>
      </c>
      <c r="T57">
        <v>23557</v>
      </c>
      <c r="U57">
        <v>23557</v>
      </c>
      <c r="V57">
        <v>30</v>
      </c>
      <c r="W57" s="91">
        <f>Input!C58</f>
        <v>87</v>
      </c>
      <c r="X57" s="91">
        <f t="shared" si="0"/>
        <v>63026.889000000003</v>
      </c>
      <c r="Y57" s="91">
        <f>Input!D58</f>
        <v>173</v>
      </c>
      <c r="Z57" s="91">
        <f t="shared" si="0"/>
        <v>125329.33100000001</v>
      </c>
      <c r="AA57" s="91">
        <f>Input!E58</f>
        <v>792.8</v>
      </c>
      <c r="AB57" s="91">
        <f t="shared" ref="AB57" si="61">AA57*724.447</f>
        <v>574341.58159999992</v>
      </c>
      <c r="AC57" s="91">
        <f>Input!F58</f>
        <v>1390</v>
      </c>
      <c r="AD57" s="91">
        <f t="shared" ref="AD57" si="62">AC57*724.447</f>
        <v>1006981.33</v>
      </c>
      <c r="AE57">
        <v>1600</v>
      </c>
      <c r="AF57">
        <v>1760</v>
      </c>
      <c r="AG57">
        <v>2050</v>
      </c>
      <c r="AH57">
        <v>2420</v>
      </c>
      <c r="AI57">
        <v>2840</v>
      </c>
      <c r="AJ57">
        <v>3250</v>
      </c>
      <c r="AK57">
        <v>3620</v>
      </c>
      <c r="AL57">
        <v>3840</v>
      </c>
      <c r="AM57">
        <v>4100</v>
      </c>
      <c r="AN57">
        <v>5240</v>
      </c>
      <c r="AO57">
        <v>8724.2000000000007</v>
      </c>
      <c r="AP57">
        <v>28000</v>
      </c>
      <c r="AQ57" s="91">
        <f>Input!G58</f>
        <v>2642.8270000000002</v>
      </c>
      <c r="AR57" s="91">
        <f t="shared" ref="AR57" si="63">AQ57*724.447</f>
        <v>1914588.0916690002</v>
      </c>
    </row>
    <row r="58" spans="1:44" x14ac:dyDescent="0.3">
      <c r="A58">
        <v>17110006</v>
      </c>
      <c r="B58">
        <v>12187500</v>
      </c>
      <c r="C58" t="s">
        <v>109</v>
      </c>
      <c r="D58">
        <v>53</v>
      </c>
      <c r="E58" t="s">
        <v>56</v>
      </c>
      <c r="F58" t="s">
        <v>52</v>
      </c>
      <c r="G58">
        <v>293</v>
      </c>
      <c r="H58">
        <v>-121.58456876</v>
      </c>
      <c r="I58">
        <v>48.249831120000003</v>
      </c>
      <c r="J58">
        <v>-121.59278078</v>
      </c>
      <c r="K58">
        <v>48.250105400000002</v>
      </c>
      <c r="L58">
        <v>616.274</v>
      </c>
      <c r="M58" t="s">
        <v>53</v>
      </c>
      <c r="N58">
        <v>16</v>
      </c>
      <c r="O58">
        <v>0.61399999999999999</v>
      </c>
      <c r="P58">
        <v>4.8000000000000001E-2</v>
      </c>
      <c r="Q58">
        <v>1</v>
      </c>
      <c r="R58">
        <v>19140701</v>
      </c>
      <c r="S58">
        <v>19320930</v>
      </c>
      <c r="T58">
        <v>6028</v>
      </c>
      <c r="U58">
        <v>6028</v>
      </c>
      <c r="V58">
        <v>262</v>
      </c>
      <c r="W58" s="91">
        <f>Input!C59</f>
        <v>320</v>
      </c>
      <c r="X58" s="91">
        <f t="shared" si="0"/>
        <v>231823.04</v>
      </c>
      <c r="Y58" s="91">
        <f>Input!D59</f>
        <v>455</v>
      </c>
      <c r="Z58" s="91">
        <f t="shared" si="0"/>
        <v>329623.38500000001</v>
      </c>
      <c r="AA58" s="91">
        <f>Input!E59</f>
        <v>550</v>
      </c>
      <c r="AB58" s="91">
        <f t="shared" ref="AB58" si="64">AA58*724.447</f>
        <v>398445.85</v>
      </c>
      <c r="AC58" s="91">
        <f>Input!F59</f>
        <v>700</v>
      </c>
      <c r="AD58" s="91">
        <f t="shared" ref="AD58" si="65">AC58*724.447</f>
        <v>507112.9</v>
      </c>
      <c r="AE58">
        <v>800</v>
      </c>
      <c r="AF58">
        <v>908</v>
      </c>
      <c r="AG58">
        <v>1110</v>
      </c>
      <c r="AH58">
        <v>1420</v>
      </c>
      <c r="AI58">
        <v>1774</v>
      </c>
      <c r="AJ58">
        <v>2240</v>
      </c>
      <c r="AK58">
        <v>2510</v>
      </c>
      <c r="AL58">
        <v>2860</v>
      </c>
      <c r="AM58">
        <v>3970</v>
      </c>
      <c r="AN58">
        <v>5110</v>
      </c>
      <c r="AO58">
        <v>9400</v>
      </c>
      <c r="AP58">
        <v>27000</v>
      </c>
      <c r="AQ58" s="91">
        <f>Input!G59</f>
        <v>1959.038</v>
      </c>
      <c r="AR58" s="91">
        <f t="shared" ref="AR58" si="66">AQ58*724.447</f>
        <v>1419219.2019859999</v>
      </c>
    </row>
    <row r="59" spans="1:44" x14ac:dyDescent="0.3">
      <c r="A59">
        <v>17110007</v>
      </c>
      <c r="B59">
        <v>12200500</v>
      </c>
      <c r="C59" t="s">
        <v>110</v>
      </c>
      <c r="D59">
        <v>53</v>
      </c>
      <c r="E59" t="s">
        <v>56</v>
      </c>
      <c r="F59" t="s">
        <v>57</v>
      </c>
      <c r="G59">
        <v>3093</v>
      </c>
      <c r="H59">
        <v>-122.33543695</v>
      </c>
      <c r="I59">
        <v>48.44482782</v>
      </c>
      <c r="J59">
        <v>-122.33541870000001</v>
      </c>
      <c r="K59">
        <v>48.444740299999999</v>
      </c>
      <c r="L59">
        <v>9.7309999999999999</v>
      </c>
      <c r="M59" t="s">
        <v>53</v>
      </c>
      <c r="N59">
        <v>63</v>
      </c>
      <c r="O59">
        <v>0.745</v>
      </c>
      <c r="P59">
        <v>3.3000000000000002E-2</v>
      </c>
      <c r="Q59">
        <v>1</v>
      </c>
      <c r="R59">
        <v>19401001</v>
      </c>
      <c r="S59">
        <v>20030930</v>
      </c>
      <c r="T59">
        <v>23010</v>
      </c>
      <c r="U59">
        <v>23010</v>
      </c>
      <c r="V59">
        <v>3050</v>
      </c>
      <c r="W59" s="91">
        <f>Input!C60</f>
        <v>5220</v>
      </c>
      <c r="X59" s="91">
        <f t="shared" si="0"/>
        <v>3781613.34</v>
      </c>
      <c r="Y59" s="91">
        <f>Input!D60</f>
        <v>6780</v>
      </c>
      <c r="Z59" s="91">
        <f t="shared" si="0"/>
        <v>4911750.66</v>
      </c>
      <c r="AA59" s="91">
        <f>Input!E60</f>
        <v>7860</v>
      </c>
      <c r="AB59" s="91">
        <f t="shared" ref="AB59" si="67">AA59*724.447</f>
        <v>5694153.4199999999</v>
      </c>
      <c r="AC59" s="91">
        <f>Input!F60</f>
        <v>9640</v>
      </c>
      <c r="AD59" s="91">
        <f t="shared" ref="AD59" si="68">AC59*724.447</f>
        <v>6983669.0800000001</v>
      </c>
      <c r="AE59">
        <v>10500</v>
      </c>
      <c r="AF59">
        <v>11400</v>
      </c>
      <c r="AG59">
        <v>12900</v>
      </c>
      <c r="AH59">
        <v>14500</v>
      </c>
      <c r="AI59">
        <v>16400</v>
      </c>
      <c r="AJ59">
        <v>18500</v>
      </c>
      <c r="AK59">
        <v>19900</v>
      </c>
      <c r="AL59">
        <v>21700</v>
      </c>
      <c r="AM59">
        <v>27300</v>
      </c>
      <c r="AN59">
        <v>33500</v>
      </c>
      <c r="AO59">
        <v>50500</v>
      </c>
      <c r="AP59">
        <v>142000</v>
      </c>
      <c r="AQ59" s="91">
        <f>Input!G60</f>
        <v>16586.794000000002</v>
      </c>
      <c r="AR59" s="91">
        <f t="shared" ref="AR59" si="69">AQ59*724.447</f>
        <v>12016253.152918002</v>
      </c>
    </row>
    <row r="60" spans="1:44" x14ac:dyDescent="0.3">
      <c r="A60">
        <v>17110008</v>
      </c>
      <c r="B60">
        <v>12167700</v>
      </c>
      <c r="C60" t="s">
        <v>111</v>
      </c>
      <c r="D60">
        <v>53</v>
      </c>
      <c r="E60" t="s">
        <v>56</v>
      </c>
      <c r="F60" t="s">
        <v>52</v>
      </c>
      <c r="G60">
        <v>557</v>
      </c>
      <c r="H60">
        <v>-122.21042332</v>
      </c>
      <c r="I60">
        <v>48.196488449999997</v>
      </c>
      <c r="J60">
        <v>-122.21041107000001</v>
      </c>
      <c r="K60">
        <v>48.197181700000002</v>
      </c>
      <c r="L60">
        <v>76.397000000000006</v>
      </c>
      <c r="M60" t="s">
        <v>53</v>
      </c>
      <c r="N60">
        <v>1</v>
      </c>
      <c r="O60">
        <v>0.55900000000000005</v>
      </c>
      <c r="P60">
        <v>-999999</v>
      </c>
      <c r="Q60">
        <v>1</v>
      </c>
      <c r="R60">
        <v>19741001</v>
      </c>
      <c r="S60">
        <v>19760105</v>
      </c>
      <c r="T60">
        <v>459</v>
      </c>
      <c r="U60">
        <v>459</v>
      </c>
      <c r="V60">
        <v>455</v>
      </c>
      <c r="W60" s="91">
        <f>Input!C61</f>
        <v>474.4</v>
      </c>
      <c r="X60" s="91">
        <f t="shared" si="0"/>
        <v>343677.6568</v>
      </c>
      <c r="Y60" s="91">
        <f>Input!D61</f>
        <v>534</v>
      </c>
      <c r="Z60" s="91">
        <f t="shared" si="0"/>
        <v>386854.69799999997</v>
      </c>
      <c r="AA60" s="91">
        <f>Input!E61</f>
        <v>735</v>
      </c>
      <c r="AB60" s="91">
        <f t="shared" ref="AB60" si="70">AA60*724.447</f>
        <v>532468.54500000004</v>
      </c>
      <c r="AC60" s="91">
        <f>Input!F61</f>
        <v>1230</v>
      </c>
      <c r="AD60" s="91">
        <f t="shared" ref="AD60" si="71">AC60*724.447</f>
        <v>891069.81</v>
      </c>
      <c r="AE60">
        <v>1840</v>
      </c>
      <c r="AF60">
        <v>2100</v>
      </c>
      <c r="AG60">
        <v>2770</v>
      </c>
      <c r="AH60">
        <v>3350</v>
      </c>
      <c r="AI60">
        <v>3880</v>
      </c>
      <c r="AJ60">
        <v>4800</v>
      </c>
      <c r="AK60">
        <v>5320</v>
      </c>
      <c r="AL60">
        <v>6300</v>
      </c>
      <c r="AM60">
        <v>9720</v>
      </c>
      <c r="AN60">
        <v>13300</v>
      </c>
      <c r="AO60">
        <v>22540</v>
      </c>
      <c r="AP60">
        <v>32600</v>
      </c>
      <c r="AQ60" s="91">
        <f>Input!G61</f>
        <v>4440.4859999999999</v>
      </c>
      <c r="AR60" s="91">
        <f t="shared" ref="AR60" si="72">AQ60*724.447</f>
        <v>3216896.7612419999</v>
      </c>
    </row>
    <row r="61" spans="1:44" x14ac:dyDescent="0.3">
      <c r="A61">
        <v>17110009</v>
      </c>
      <c r="B61">
        <v>12141100</v>
      </c>
      <c r="C61" t="s">
        <v>112</v>
      </c>
      <c r="D61">
        <v>53</v>
      </c>
      <c r="E61" t="s">
        <v>56</v>
      </c>
      <c r="F61" t="s">
        <v>52</v>
      </c>
      <c r="G61">
        <v>834</v>
      </c>
      <c r="H61">
        <v>-121.95929087</v>
      </c>
      <c r="I61">
        <v>47.852043979999998</v>
      </c>
      <c r="J61">
        <v>-121.95911408000001</v>
      </c>
      <c r="K61">
        <v>47.851936340000002</v>
      </c>
      <c r="L61">
        <v>17.855</v>
      </c>
      <c r="M61" t="s">
        <v>53</v>
      </c>
      <c r="N61">
        <v>0</v>
      </c>
      <c r="O61">
        <v>0</v>
      </c>
      <c r="P61">
        <v>0</v>
      </c>
      <c r="Q61">
        <v>0</v>
      </c>
      <c r="R61">
        <v>19681001</v>
      </c>
      <c r="S61">
        <v>19690630</v>
      </c>
      <c r="T61">
        <v>273</v>
      </c>
      <c r="U61">
        <v>273</v>
      </c>
      <c r="V61">
        <v>1930</v>
      </c>
      <c r="W61" s="91">
        <f>Input!C62</f>
        <v>1962.2</v>
      </c>
      <c r="X61" s="91">
        <f t="shared" si="0"/>
        <v>1421509.9034</v>
      </c>
      <c r="Y61" s="91">
        <f>Input!D62</f>
        <v>2090</v>
      </c>
      <c r="Z61" s="91">
        <f t="shared" si="0"/>
        <v>1514094.23</v>
      </c>
      <c r="AA61" s="91">
        <f>Input!E62</f>
        <v>2338</v>
      </c>
      <c r="AB61" s="91">
        <f t="shared" ref="AB61" si="73">AA61*724.447</f>
        <v>1693757.0859999999</v>
      </c>
      <c r="AC61" s="91">
        <f>Input!F62</f>
        <v>3120</v>
      </c>
      <c r="AD61" s="91">
        <f t="shared" ref="AD61" si="74">AC61*724.447</f>
        <v>2260274.64</v>
      </c>
      <c r="AE61">
        <v>3735</v>
      </c>
      <c r="AF61">
        <v>4332</v>
      </c>
      <c r="AG61">
        <v>5180</v>
      </c>
      <c r="AH61">
        <v>6000</v>
      </c>
      <c r="AI61">
        <v>6728</v>
      </c>
      <c r="AJ61">
        <v>7820</v>
      </c>
      <c r="AK61">
        <v>8370</v>
      </c>
      <c r="AL61">
        <v>9568</v>
      </c>
      <c r="AM61">
        <v>13160</v>
      </c>
      <c r="AN61">
        <v>14830</v>
      </c>
      <c r="AO61">
        <v>23002</v>
      </c>
      <c r="AP61">
        <v>60700</v>
      </c>
      <c r="AQ61" s="91">
        <f>Input!G62</f>
        <v>6982.4539999999997</v>
      </c>
      <c r="AR61" s="91">
        <f t="shared" ref="AR61" si="75">AQ61*724.447</f>
        <v>5058417.8529380001</v>
      </c>
    </row>
    <row r="62" spans="1:44" x14ac:dyDescent="0.3">
      <c r="A62">
        <v>17110010</v>
      </c>
      <c r="B62">
        <v>12149000</v>
      </c>
      <c r="C62" t="s">
        <v>113</v>
      </c>
      <c r="D62">
        <v>53</v>
      </c>
      <c r="E62" t="s">
        <v>56</v>
      </c>
      <c r="F62" t="s">
        <v>57</v>
      </c>
      <c r="G62">
        <v>603</v>
      </c>
      <c r="H62">
        <v>-121.92539687</v>
      </c>
      <c r="I62">
        <v>47.665933989999999</v>
      </c>
      <c r="J62">
        <v>-121.92510222999999</v>
      </c>
      <c r="K62">
        <v>47.665824890000003</v>
      </c>
      <c r="L62">
        <v>25.332000000000001</v>
      </c>
      <c r="M62" t="s">
        <v>53</v>
      </c>
      <c r="N62">
        <v>74</v>
      </c>
      <c r="O62">
        <v>0.60399999999999998</v>
      </c>
      <c r="P62">
        <v>0.05</v>
      </c>
      <c r="Q62">
        <v>1</v>
      </c>
      <c r="R62">
        <v>19290301</v>
      </c>
      <c r="S62">
        <v>20030930</v>
      </c>
      <c r="T62">
        <v>27242</v>
      </c>
      <c r="U62">
        <v>27242</v>
      </c>
      <c r="V62">
        <v>341</v>
      </c>
      <c r="W62" s="91">
        <f>Input!C63</f>
        <v>477</v>
      </c>
      <c r="X62" s="91">
        <f t="shared" si="0"/>
        <v>345561.21899999998</v>
      </c>
      <c r="Y62" s="91">
        <f>Input!D63</f>
        <v>648</v>
      </c>
      <c r="Z62" s="91">
        <f t="shared" si="0"/>
        <v>469441.65600000002</v>
      </c>
      <c r="AA62" s="91">
        <f>Input!E63</f>
        <v>825</v>
      </c>
      <c r="AB62" s="91">
        <f t="shared" ref="AB62" si="76">AA62*724.447</f>
        <v>597668.77500000002</v>
      </c>
      <c r="AC62" s="91">
        <f>Input!F63</f>
        <v>1300</v>
      </c>
      <c r="AD62" s="91">
        <f t="shared" ref="AD62" si="77">AC62*724.447</f>
        <v>941781.1</v>
      </c>
      <c r="AE62">
        <v>1600</v>
      </c>
      <c r="AF62">
        <v>1890</v>
      </c>
      <c r="AG62">
        <v>2410</v>
      </c>
      <c r="AH62">
        <v>2960</v>
      </c>
      <c r="AI62">
        <v>3570</v>
      </c>
      <c r="AJ62">
        <v>4280</v>
      </c>
      <c r="AK62">
        <v>4730</v>
      </c>
      <c r="AL62">
        <v>5280</v>
      </c>
      <c r="AM62">
        <v>6977</v>
      </c>
      <c r="AN62">
        <v>9200</v>
      </c>
      <c r="AO62">
        <v>17557</v>
      </c>
      <c r="AP62">
        <v>54500</v>
      </c>
      <c r="AQ62" s="91">
        <f>Input!G63</f>
        <v>3720.357</v>
      </c>
      <c r="AR62" s="91">
        <f t="shared" ref="AR62" si="78">AQ62*724.447</f>
        <v>2695201.4675790002</v>
      </c>
    </row>
    <row r="63" spans="1:44" x14ac:dyDescent="0.3">
      <c r="A63">
        <v>17110011</v>
      </c>
      <c r="B63">
        <v>12155500</v>
      </c>
      <c r="C63" t="s">
        <v>114</v>
      </c>
      <c r="D63">
        <v>53</v>
      </c>
      <c r="E63" t="s">
        <v>56</v>
      </c>
      <c r="F63" t="s">
        <v>52</v>
      </c>
      <c r="G63">
        <v>1720</v>
      </c>
      <c r="H63">
        <v>-122.09901814</v>
      </c>
      <c r="I63">
        <v>47.910375530000003</v>
      </c>
      <c r="J63">
        <v>-122.09896851000001</v>
      </c>
      <c r="K63">
        <v>47.910579679999998</v>
      </c>
      <c r="L63">
        <v>22.827999999999999</v>
      </c>
      <c r="M63" t="s">
        <v>53</v>
      </c>
      <c r="N63">
        <v>0</v>
      </c>
      <c r="O63">
        <v>0</v>
      </c>
      <c r="P63">
        <v>0</v>
      </c>
      <c r="Q63">
        <v>0</v>
      </c>
      <c r="R63">
        <v>19651007</v>
      </c>
      <c r="S63">
        <v>19660718</v>
      </c>
      <c r="T63">
        <v>156</v>
      </c>
      <c r="U63">
        <v>156</v>
      </c>
      <c r="V63">
        <v>10000</v>
      </c>
      <c r="W63" s="91">
        <f>Input!C64</f>
        <v>10114</v>
      </c>
      <c r="X63" s="91">
        <f t="shared" si="0"/>
        <v>7327056.9579999996</v>
      </c>
      <c r="Y63" s="91">
        <f>Input!D64</f>
        <v>10585</v>
      </c>
      <c r="Z63" s="91">
        <f t="shared" si="0"/>
        <v>7668271.4950000001</v>
      </c>
      <c r="AA63" s="91">
        <f>Input!E64</f>
        <v>11100</v>
      </c>
      <c r="AB63" s="91">
        <f t="shared" ref="AB63" si="79">AA63*724.447</f>
        <v>8041361.7000000002</v>
      </c>
      <c r="AC63" s="91">
        <f>Input!F64</f>
        <v>11840</v>
      </c>
      <c r="AD63" s="91">
        <f t="shared" ref="AD63" si="80">AC63*724.447</f>
        <v>8577452.4800000004</v>
      </c>
      <c r="AE63">
        <v>12325</v>
      </c>
      <c r="AF63">
        <v>12600</v>
      </c>
      <c r="AG63">
        <v>13600</v>
      </c>
      <c r="AH63">
        <v>14650</v>
      </c>
      <c r="AI63">
        <v>15840</v>
      </c>
      <c r="AJ63">
        <v>17990</v>
      </c>
      <c r="AK63">
        <v>18400</v>
      </c>
      <c r="AL63">
        <v>19560</v>
      </c>
      <c r="AM63">
        <v>22030</v>
      </c>
      <c r="AN63">
        <v>26150</v>
      </c>
      <c r="AO63">
        <v>33290</v>
      </c>
      <c r="AP63">
        <v>35000</v>
      </c>
      <c r="AQ63" s="91">
        <f>Input!G64</f>
        <v>16001.923000000001</v>
      </c>
      <c r="AR63" s="91">
        <f t="shared" ref="AR63" si="81">AQ63*724.447</f>
        <v>11592545.111581001</v>
      </c>
    </row>
    <row r="64" spans="1:44" x14ac:dyDescent="0.3">
      <c r="A64">
        <v>17110012</v>
      </c>
      <c r="B64">
        <v>12119000</v>
      </c>
      <c r="C64" t="s">
        <v>115</v>
      </c>
      <c r="D64">
        <v>53</v>
      </c>
      <c r="E64" t="s">
        <v>56</v>
      </c>
      <c r="F64" t="s">
        <v>57</v>
      </c>
      <c r="G64">
        <v>184</v>
      </c>
      <c r="H64">
        <v>-122.20345474</v>
      </c>
      <c r="I64">
        <v>47.482599929999999</v>
      </c>
      <c r="J64">
        <v>-122.20342255</v>
      </c>
      <c r="K64">
        <v>47.482627870000002</v>
      </c>
      <c r="L64">
        <v>3.9359999999999999</v>
      </c>
      <c r="M64" t="s">
        <v>53</v>
      </c>
      <c r="N64">
        <v>58</v>
      </c>
      <c r="O64">
        <v>0.70199999999999996</v>
      </c>
      <c r="P64">
        <v>6.5000000000000002E-2</v>
      </c>
      <c r="Q64">
        <v>1</v>
      </c>
      <c r="R64">
        <v>19450901</v>
      </c>
      <c r="S64">
        <v>20030930</v>
      </c>
      <c r="T64">
        <v>21214</v>
      </c>
      <c r="U64">
        <v>21214</v>
      </c>
      <c r="V64">
        <v>30</v>
      </c>
      <c r="W64" s="91">
        <f>Input!C65</f>
        <v>63</v>
      </c>
      <c r="X64" s="91">
        <f t="shared" si="0"/>
        <v>45640.161</v>
      </c>
      <c r="Y64" s="91">
        <f>Input!D65</f>
        <v>120</v>
      </c>
      <c r="Z64" s="91">
        <f t="shared" si="0"/>
        <v>86933.64</v>
      </c>
      <c r="AA64" s="91">
        <f>Input!E65</f>
        <v>151</v>
      </c>
      <c r="AB64" s="91">
        <f t="shared" ref="AB64" si="82">AA64*724.447</f>
        <v>109391.497</v>
      </c>
      <c r="AC64" s="91">
        <f>Input!F65</f>
        <v>232</v>
      </c>
      <c r="AD64" s="91">
        <f t="shared" ref="AD64" si="83">AC64*724.447</f>
        <v>168071.704</v>
      </c>
      <c r="AE64">
        <v>287</v>
      </c>
      <c r="AF64">
        <v>339</v>
      </c>
      <c r="AG64">
        <v>408</v>
      </c>
      <c r="AH64">
        <v>508</v>
      </c>
      <c r="AI64">
        <v>652</v>
      </c>
      <c r="AJ64">
        <v>824</v>
      </c>
      <c r="AK64">
        <v>920</v>
      </c>
      <c r="AL64">
        <v>1020</v>
      </c>
      <c r="AM64">
        <v>1290</v>
      </c>
      <c r="AN64">
        <v>1600</v>
      </c>
      <c r="AO64">
        <v>2610</v>
      </c>
      <c r="AP64">
        <v>8900</v>
      </c>
      <c r="AQ64" s="91">
        <f>Input!G65</f>
        <v>663.42100000000005</v>
      </c>
      <c r="AR64" s="91">
        <f t="shared" ref="AR64" si="84">AQ64*724.447</f>
        <v>480613.35318700003</v>
      </c>
    </row>
    <row r="65" spans="1:44" x14ac:dyDescent="0.3">
      <c r="A65">
        <v>17110013</v>
      </c>
      <c r="B65">
        <v>12113350</v>
      </c>
      <c r="C65" t="s">
        <v>116</v>
      </c>
      <c r="D65">
        <v>53</v>
      </c>
      <c r="E65" t="s">
        <v>56</v>
      </c>
      <c r="F65" t="s">
        <v>57</v>
      </c>
      <c r="G65">
        <v>440</v>
      </c>
      <c r="H65">
        <v>-122.24845543000001</v>
      </c>
      <c r="I65">
        <v>47.46509966</v>
      </c>
      <c r="J65">
        <v>-122.24829865</v>
      </c>
      <c r="K65">
        <v>47.465038300000003</v>
      </c>
      <c r="L65">
        <v>13.691000000000001</v>
      </c>
      <c r="M65" t="s">
        <v>53</v>
      </c>
      <c r="N65">
        <v>24</v>
      </c>
      <c r="O65">
        <v>0.64600000000000002</v>
      </c>
      <c r="P65">
        <v>4.5999999999999999E-2</v>
      </c>
      <c r="Q65">
        <v>1</v>
      </c>
      <c r="R65">
        <v>19601001</v>
      </c>
      <c r="S65">
        <v>19840930</v>
      </c>
      <c r="T65">
        <v>8766</v>
      </c>
      <c r="U65">
        <v>8766</v>
      </c>
      <c r="V65">
        <v>198</v>
      </c>
      <c r="W65" s="91">
        <f>Input!C66</f>
        <v>250</v>
      </c>
      <c r="X65" s="91">
        <f t="shared" si="0"/>
        <v>181111.75</v>
      </c>
      <c r="Y65" s="91">
        <f>Input!D66</f>
        <v>295</v>
      </c>
      <c r="Z65" s="91">
        <f t="shared" si="0"/>
        <v>213711.86499999999</v>
      </c>
      <c r="AA65" s="91">
        <f>Input!E66</f>
        <v>335</v>
      </c>
      <c r="AB65" s="91">
        <f t="shared" ref="AB65" si="85">AA65*724.447</f>
        <v>242689.745</v>
      </c>
      <c r="AC65" s="91">
        <f>Input!F66</f>
        <v>448</v>
      </c>
      <c r="AD65" s="91">
        <f t="shared" ref="AD65" si="86">AC65*724.447</f>
        <v>324552.25599999999</v>
      </c>
      <c r="AE65">
        <v>519</v>
      </c>
      <c r="AF65">
        <v>616.1</v>
      </c>
      <c r="AG65">
        <v>843</v>
      </c>
      <c r="AH65">
        <v>1110</v>
      </c>
      <c r="AI65">
        <v>1410</v>
      </c>
      <c r="AJ65">
        <v>1740</v>
      </c>
      <c r="AK65">
        <v>1940</v>
      </c>
      <c r="AL65">
        <v>2160</v>
      </c>
      <c r="AM65">
        <v>3020</v>
      </c>
      <c r="AN65">
        <v>4250</v>
      </c>
      <c r="AO65">
        <v>8120</v>
      </c>
      <c r="AP65">
        <v>12000</v>
      </c>
      <c r="AQ65" s="91">
        <f>Input!G66</f>
        <v>1516.61</v>
      </c>
      <c r="AR65" s="91">
        <f t="shared" ref="AR65" si="87">AQ65*724.447</f>
        <v>1098703.56467</v>
      </c>
    </row>
    <row r="66" spans="1:44" x14ac:dyDescent="0.3">
      <c r="A66">
        <v>17110014</v>
      </c>
      <c r="B66">
        <v>12101500</v>
      </c>
      <c r="C66" t="s">
        <v>117</v>
      </c>
      <c r="D66">
        <v>53</v>
      </c>
      <c r="E66" t="s">
        <v>56</v>
      </c>
      <c r="F66" t="s">
        <v>57</v>
      </c>
      <c r="G66">
        <v>948</v>
      </c>
      <c r="H66">
        <v>-122.32706523</v>
      </c>
      <c r="I66">
        <v>47.208433579999998</v>
      </c>
      <c r="J66">
        <v>-122.32692719000001</v>
      </c>
      <c r="K66">
        <v>47.20869064</v>
      </c>
      <c r="L66">
        <v>30.309000000000001</v>
      </c>
      <c r="M66" t="s">
        <v>53</v>
      </c>
      <c r="N66">
        <v>89</v>
      </c>
      <c r="O66">
        <v>0.65900000000000003</v>
      </c>
      <c r="P66">
        <v>5.3999999999999999E-2</v>
      </c>
      <c r="Q66">
        <v>1</v>
      </c>
      <c r="R66">
        <v>19140501</v>
      </c>
      <c r="S66">
        <v>20030930</v>
      </c>
      <c r="T66">
        <v>32599</v>
      </c>
      <c r="U66">
        <v>32599</v>
      </c>
      <c r="V66">
        <v>400</v>
      </c>
      <c r="W66" s="91">
        <f>Input!C67</f>
        <v>779</v>
      </c>
      <c r="X66" s="91">
        <f t="shared" si="0"/>
        <v>564344.21299999999</v>
      </c>
      <c r="Y66" s="91">
        <f>Input!D67</f>
        <v>1160</v>
      </c>
      <c r="Z66" s="91">
        <f t="shared" si="0"/>
        <v>840358.52</v>
      </c>
      <c r="AA66" s="91">
        <f>Input!E67</f>
        <v>1400</v>
      </c>
      <c r="AB66" s="91">
        <f t="shared" ref="AB66" si="88">AA66*724.447</f>
        <v>1014225.8</v>
      </c>
      <c r="AC66" s="91">
        <f>Input!F67</f>
        <v>1760</v>
      </c>
      <c r="AD66" s="91">
        <f t="shared" ref="AD66" si="89">AC66*724.447</f>
        <v>1275026.72</v>
      </c>
      <c r="AE66">
        <v>1920</v>
      </c>
      <c r="AF66">
        <v>2080</v>
      </c>
      <c r="AG66">
        <v>2390</v>
      </c>
      <c r="AH66">
        <v>2750</v>
      </c>
      <c r="AI66">
        <v>3150</v>
      </c>
      <c r="AJ66">
        <v>3610</v>
      </c>
      <c r="AK66">
        <v>3930</v>
      </c>
      <c r="AL66">
        <v>4300</v>
      </c>
      <c r="AM66">
        <v>5600</v>
      </c>
      <c r="AN66">
        <v>7070</v>
      </c>
      <c r="AO66">
        <v>12900</v>
      </c>
      <c r="AP66">
        <v>53400</v>
      </c>
      <c r="AQ66" s="91">
        <f>Input!G67</f>
        <v>3304.3580000000002</v>
      </c>
      <c r="AR66" s="91">
        <f t="shared" ref="AR66" si="90">AQ66*724.447</f>
        <v>2393832.240026</v>
      </c>
    </row>
    <row r="67" spans="1:44" x14ac:dyDescent="0.3">
      <c r="A67">
        <v>17110015</v>
      </c>
      <c r="B67">
        <v>12089500</v>
      </c>
      <c r="C67" t="s">
        <v>118</v>
      </c>
      <c r="D67">
        <v>53</v>
      </c>
      <c r="E67" t="s">
        <v>56</v>
      </c>
      <c r="F67" t="s">
        <v>57</v>
      </c>
      <c r="G67">
        <v>517</v>
      </c>
      <c r="H67">
        <v>-122.56095627000001</v>
      </c>
      <c r="I67">
        <v>46.933432449999998</v>
      </c>
      <c r="J67">
        <v>-122.5607605</v>
      </c>
      <c r="K67">
        <v>46.933635709999997</v>
      </c>
      <c r="L67">
        <v>27.024999999999999</v>
      </c>
      <c r="M67" t="s">
        <v>53</v>
      </c>
      <c r="N67">
        <v>47</v>
      </c>
      <c r="O67">
        <v>0.64700000000000002</v>
      </c>
      <c r="P67">
        <v>0.10199999999999999</v>
      </c>
      <c r="Q67">
        <v>1</v>
      </c>
      <c r="R67">
        <v>19471001</v>
      </c>
      <c r="S67">
        <v>20030930</v>
      </c>
      <c r="T67">
        <v>17297</v>
      </c>
      <c r="U67">
        <v>17297</v>
      </c>
      <c r="V67">
        <v>22</v>
      </c>
      <c r="W67" s="91">
        <f>Input!C68</f>
        <v>75</v>
      </c>
      <c r="X67" s="91">
        <f t="shared" si="0"/>
        <v>54333.525000000001</v>
      </c>
      <c r="Y67" s="91">
        <f>Input!D68</f>
        <v>275</v>
      </c>
      <c r="Z67" s="91">
        <f t="shared" si="0"/>
        <v>199222.92499999999</v>
      </c>
      <c r="AA67" s="91">
        <f>Input!E68</f>
        <v>385</v>
      </c>
      <c r="AB67" s="91">
        <f t="shared" ref="AB67" si="91">AA67*724.447</f>
        <v>278912.09499999997</v>
      </c>
      <c r="AC67" s="91">
        <f>Input!F68</f>
        <v>508</v>
      </c>
      <c r="AD67" s="91">
        <f t="shared" ref="AD67" si="92">AC67*724.447</f>
        <v>368019.076</v>
      </c>
      <c r="AE67">
        <v>553.5</v>
      </c>
      <c r="AF67">
        <v>588</v>
      </c>
      <c r="AG67">
        <v>693.2</v>
      </c>
      <c r="AH67">
        <v>916</v>
      </c>
      <c r="AI67">
        <v>1210</v>
      </c>
      <c r="AJ67">
        <v>1560</v>
      </c>
      <c r="AK67">
        <v>1720</v>
      </c>
      <c r="AL67">
        <v>1870</v>
      </c>
      <c r="AM67">
        <v>2320</v>
      </c>
      <c r="AN67">
        <v>3090</v>
      </c>
      <c r="AO67">
        <v>6860.4</v>
      </c>
      <c r="AP67">
        <v>27300</v>
      </c>
      <c r="AQ67" s="91">
        <f>Input!G68</f>
        <v>1298.9490000000001</v>
      </c>
      <c r="AR67" s="91">
        <f t="shared" ref="AR67" si="93">AQ67*724.447</f>
        <v>941019.70620300004</v>
      </c>
    </row>
    <row r="68" spans="1:44" x14ac:dyDescent="0.3">
      <c r="A68">
        <v>17110016</v>
      </c>
      <c r="B68">
        <v>12080010</v>
      </c>
      <c r="C68" t="s">
        <v>119</v>
      </c>
      <c r="D68">
        <v>53</v>
      </c>
      <c r="E68" t="s">
        <v>56</v>
      </c>
      <c r="F68" t="s">
        <v>52</v>
      </c>
      <c r="G68">
        <v>162</v>
      </c>
      <c r="H68">
        <v>-122.90319493</v>
      </c>
      <c r="I68">
        <v>47.011763080000001</v>
      </c>
      <c r="J68">
        <v>-122.90306090999999</v>
      </c>
      <c r="K68">
        <v>47.011779789999999</v>
      </c>
      <c r="L68">
        <v>10.404</v>
      </c>
      <c r="M68" t="s">
        <v>53</v>
      </c>
      <c r="N68">
        <v>29</v>
      </c>
      <c r="O68">
        <v>0.64100000000000001</v>
      </c>
      <c r="P68">
        <v>7.4999999999999997E-2</v>
      </c>
      <c r="Q68">
        <v>1</v>
      </c>
      <c r="R68">
        <v>19450501</v>
      </c>
      <c r="S68">
        <v>20030930</v>
      </c>
      <c r="T68">
        <v>10806</v>
      </c>
      <c r="U68">
        <v>10806</v>
      </c>
      <c r="V68">
        <v>48</v>
      </c>
      <c r="W68" s="91">
        <f>Input!C69</f>
        <v>63</v>
      </c>
      <c r="X68" s="91">
        <f t="shared" si="0"/>
        <v>45640.161</v>
      </c>
      <c r="Y68" s="91">
        <f>Input!D69</f>
        <v>79</v>
      </c>
      <c r="Z68" s="91">
        <f t="shared" si="0"/>
        <v>57231.313000000002</v>
      </c>
      <c r="AA68" s="91">
        <f>Input!E69</f>
        <v>92</v>
      </c>
      <c r="AB68" s="91">
        <f t="shared" ref="AB68" si="94">AA68*724.447</f>
        <v>66649.123999999996</v>
      </c>
      <c r="AC68" s="91">
        <f>Input!F69</f>
        <v>112</v>
      </c>
      <c r="AD68" s="91">
        <f t="shared" ref="AD68" si="95">AC68*724.447</f>
        <v>81138.063999999998</v>
      </c>
      <c r="AE68">
        <v>123</v>
      </c>
      <c r="AF68">
        <v>138</v>
      </c>
      <c r="AG68">
        <v>181</v>
      </c>
      <c r="AH68">
        <v>246</v>
      </c>
      <c r="AI68">
        <v>327</v>
      </c>
      <c r="AJ68">
        <v>420</v>
      </c>
      <c r="AK68">
        <v>489</v>
      </c>
      <c r="AL68">
        <v>580</v>
      </c>
      <c r="AM68">
        <v>879</v>
      </c>
      <c r="AN68">
        <v>1240</v>
      </c>
      <c r="AO68">
        <v>2289.3000000000002</v>
      </c>
      <c r="AP68">
        <v>8150</v>
      </c>
      <c r="AQ68" s="91">
        <f>Input!G69</f>
        <v>399.483</v>
      </c>
      <c r="AR68" s="91">
        <f t="shared" ref="AR68" si="96">AQ68*724.447</f>
        <v>289404.260901</v>
      </c>
    </row>
    <row r="69" spans="1:44" x14ac:dyDescent="0.3">
      <c r="A69">
        <v>17110017</v>
      </c>
      <c r="B69">
        <v>12061500</v>
      </c>
      <c r="C69" t="s">
        <v>120</v>
      </c>
      <c r="D69">
        <v>53</v>
      </c>
      <c r="E69" t="s">
        <v>56</v>
      </c>
      <c r="F69" t="s">
        <v>57</v>
      </c>
      <c r="G69">
        <v>227</v>
      </c>
      <c r="H69">
        <v>-123.17709947</v>
      </c>
      <c r="I69">
        <v>47.309815139999998</v>
      </c>
      <c r="J69">
        <v>-123.17695618</v>
      </c>
      <c r="K69">
        <v>47.309951779999999</v>
      </c>
      <c r="L69">
        <v>18.625</v>
      </c>
      <c r="M69" t="s">
        <v>53</v>
      </c>
      <c r="N69">
        <v>60</v>
      </c>
      <c r="O69">
        <v>0.52700000000000002</v>
      </c>
      <c r="P69">
        <v>7.2999999999999995E-2</v>
      </c>
      <c r="Q69">
        <v>1</v>
      </c>
      <c r="R69">
        <v>19430701</v>
      </c>
      <c r="S69">
        <v>20030930</v>
      </c>
      <c r="T69">
        <v>22007</v>
      </c>
      <c r="U69">
        <v>22007</v>
      </c>
      <c r="V69">
        <v>99</v>
      </c>
      <c r="W69" s="91">
        <f>Input!C70</f>
        <v>152</v>
      </c>
      <c r="X69" s="91">
        <f t="shared" si="0"/>
        <v>110115.944</v>
      </c>
      <c r="Y69" s="91">
        <f>Input!D70</f>
        <v>178</v>
      </c>
      <c r="Z69" s="91">
        <f t="shared" si="0"/>
        <v>128951.56600000001</v>
      </c>
      <c r="AA69" s="91">
        <f>Input!E70</f>
        <v>202</v>
      </c>
      <c r="AB69" s="91">
        <f t="shared" ref="AB69" si="97">AA69*724.447</f>
        <v>146338.29399999999</v>
      </c>
      <c r="AC69" s="91">
        <f>Input!F70</f>
        <v>269</v>
      </c>
      <c r="AD69" s="91">
        <f t="shared" ref="AD69" si="98">AC69*724.447</f>
        <v>194876.24299999999</v>
      </c>
      <c r="AE69">
        <v>322</v>
      </c>
      <c r="AF69">
        <v>395</v>
      </c>
      <c r="AG69">
        <v>560</v>
      </c>
      <c r="AH69">
        <v>726</v>
      </c>
      <c r="AI69">
        <v>918</v>
      </c>
      <c r="AJ69">
        <v>1180</v>
      </c>
      <c r="AK69">
        <v>1360</v>
      </c>
      <c r="AL69">
        <v>1620</v>
      </c>
      <c r="AM69">
        <v>2590</v>
      </c>
      <c r="AN69">
        <v>3860</v>
      </c>
      <c r="AO69">
        <v>8599.2000000000007</v>
      </c>
      <c r="AP69">
        <v>30000</v>
      </c>
      <c r="AQ69" s="91">
        <f>Input!G70</f>
        <v>1208.8610000000001</v>
      </c>
      <c r="AR69" s="91">
        <f t="shared" ref="AR69" si="99">AQ69*724.447</f>
        <v>875755.72486700013</v>
      </c>
    </row>
    <row r="70" spans="1:44" x14ac:dyDescent="0.3">
      <c r="A70">
        <v>17110018</v>
      </c>
      <c r="B70">
        <v>12053500</v>
      </c>
      <c r="C70" t="s">
        <v>121</v>
      </c>
      <c r="D70">
        <v>53</v>
      </c>
      <c r="E70" t="s">
        <v>56</v>
      </c>
      <c r="F70" t="s">
        <v>52</v>
      </c>
      <c r="G70">
        <v>116</v>
      </c>
      <c r="H70">
        <v>-122.89904824</v>
      </c>
      <c r="I70">
        <v>47.690092309999997</v>
      </c>
      <c r="J70">
        <v>-122.89907837</v>
      </c>
      <c r="K70">
        <v>47.690071109999998</v>
      </c>
      <c r="L70">
        <v>3.266</v>
      </c>
      <c r="M70" t="s">
        <v>53</v>
      </c>
      <c r="N70">
        <v>4</v>
      </c>
      <c r="O70">
        <v>0.68</v>
      </c>
      <c r="P70">
        <v>6.0999999999999999E-2</v>
      </c>
      <c r="Q70">
        <v>1</v>
      </c>
      <c r="R70">
        <v>19101101</v>
      </c>
      <c r="S70">
        <v>19300930</v>
      </c>
      <c r="T70">
        <v>1551</v>
      </c>
      <c r="U70">
        <v>1551</v>
      </c>
      <c r="V70">
        <v>40</v>
      </c>
      <c r="W70" s="91">
        <f>Input!C71</f>
        <v>52</v>
      </c>
      <c r="X70" s="91">
        <f t="shared" ref="X70:X73" si="100">W70*724.447</f>
        <v>37671.243999999999</v>
      </c>
      <c r="Y70" s="91">
        <f>Input!D71</f>
        <v>77</v>
      </c>
      <c r="Z70" s="91">
        <f t="shared" ref="Z70:Z73" si="101">Y70*724.447</f>
        <v>55782.419000000002</v>
      </c>
      <c r="AA70" s="91">
        <f>Input!E71</f>
        <v>109.4</v>
      </c>
      <c r="AB70" s="91">
        <f t="shared" ref="AB70" si="102">AA70*724.447</f>
        <v>79254.501799999998</v>
      </c>
      <c r="AC70" s="91">
        <f>Input!F71</f>
        <v>144</v>
      </c>
      <c r="AD70" s="91">
        <f t="shared" ref="AD70" si="103">AC70*724.447</f>
        <v>104320.368</v>
      </c>
      <c r="AE70">
        <v>168</v>
      </c>
      <c r="AF70">
        <v>196</v>
      </c>
      <c r="AG70">
        <v>244</v>
      </c>
      <c r="AH70">
        <v>326</v>
      </c>
      <c r="AI70">
        <v>427</v>
      </c>
      <c r="AJ70">
        <v>520</v>
      </c>
      <c r="AK70">
        <v>590</v>
      </c>
      <c r="AL70">
        <v>664</v>
      </c>
      <c r="AM70">
        <v>857</v>
      </c>
      <c r="AN70">
        <v>1074</v>
      </c>
      <c r="AO70">
        <v>1729.2</v>
      </c>
      <c r="AP70">
        <v>4920</v>
      </c>
      <c r="AQ70" s="91">
        <f>Input!G71</f>
        <v>429.99599999999998</v>
      </c>
      <c r="AR70" s="91">
        <f t="shared" ref="AR70" si="104">AQ70*724.447</f>
        <v>311509.31221199996</v>
      </c>
    </row>
    <row r="71" spans="1:44" x14ac:dyDescent="0.3">
      <c r="A71">
        <v>17110019</v>
      </c>
      <c r="B71">
        <v>12091000</v>
      </c>
      <c r="C71" t="s">
        <v>122</v>
      </c>
      <c r="D71">
        <v>53</v>
      </c>
      <c r="E71" t="s">
        <v>56</v>
      </c>
      <c r="F71" t="s">
        <v>52</v>
      </c>
      <c r="G71">
        <v>-999999</v>
      </c>
      <c r="H71">
        <v>-122.53595863</v>
      </c>
      <c r="I71">
        <v>47.177598089999996</v>
      </c>
      <c r="J71">
        <v>-122.53554535000001</v>
      </c>
      <c r="K71">
        <v>47.177570340000003</v>
      </c>
      <c r="L71">
        <v>31.640999999999998</v>
      </c>
      <c r="M71" t="s">
        <v>53</v>
      </c>
      <c r="N71">
        <v>2</v>
      </c>
      <c r="O71">
        <v>0.86899999999999999</v>
      </c>
      <c r="P71">
        <v>3.4000000000000002E-2</v>
      </c>
      <c r="Q71">
        <v>1</v>
      </c>
      <c r="R71">
        <v>19381001</v>
      </c>
      <c r="S71">
        <v>19400930</v>
      </c>
      <c r="T71">
        <v>731</v>
      </c>
      <c r="U71">
        <v>731</v>
      </c>
      <c r="V71">
        <v>0.7</v>
      </c>
      <c r="W71" s="91">
        <f>Input!C72</f>
        <v>0.8</v>
      </c>
      <c r="X71" s="91">
        <f t="shared" si="100"/>
        <v>579.55759999999998</v>
      </c>
      <c r="Y71" s="91">
        <f>Input!D72</f>
        <v>3.66</v>
      </c>
      <c r="Z71" s="91">
        <f t="shared" si="101"/>
        <v>2651.4760200000001</v>
      </c>
      <c r="AA71" s="91">
        <f>Input!E72</f>
        <v>7.12</v>
      </c>
      <c r="AB71" s="91">
        <f t="shared" ref="AB71" si="105">AA71*724.447</f>
        <v>5158.0626400000001</v>
      </c>
      <c r="AC71" s="91">
        <f>Input!F72</f>
        <v>10</v>
      </c>
      <c r="AD71" s="91">
        <f t="shared" ref="AD71" si="106">AC71*724.447</f>
        <v>7244.47</v>
      </c>
      <c r="AE71">
        <v>12</v>
      </c>
      <c r="AF71">
        <v>14</v>
      </c>
      <c r="AG71">
        <v>17</v>
      </c>
      <c r="AH71">
        <v>25</v>
      </c>
      <c r="AI71">
        <v>40</v>
      </c>
      <c r="AJ71">
        <v>56</v>
      </c>
      <c r="AK71">
        <v>65</v>
      </c>
      <c r="AL71">
        <v>73</v>
      </c>
      <c r="AM71">
        <v>98</v>
      </c>
      <c r="AN71">
        <v>108.4</v>
      </c>
      <c r="AO71">
        <v>115.68</v>
      </c>
      <c r="AP71">
        <v>120</v>
      </c>
      <c r="AQ71" s="91">
        <f>Input!G72</f>
        <v>39.570999999999998</v>
      </c>
      <c r="AR71" s="91">
        <f t="shared" ref="AR71" si="107">AQ71*724.447</f>
        <v>28667.092236999997</v>
      </c>
    </row>
    <row r="72" spans="1:44" x14ac:dyDescent="0.3">
      <c r="A72">
        <v>17110020</v>
      </c>
      <c r="B72">
        <v>12049000</v>
      </c>
      <c r="C72" t="s">
        <v>123</v>
      </c>
      <c r="D72">
        <v>53</v>
      </c>
      <c r="E72" t="s">
        <v>56</v>
      </c>
      <c r="F72" t="s">
        <v>52</v>
      </c>
      <c r="G72">
        <v>197</v>
      </c>
      <c r="H72">
        <v>-123.12906699</v>
      </c>
      <c r="I72">
        <v>48.144259669999997</v>
      </c>
      <c r="J72">
        <v>-123.12862396</v>
      </c>
      <c r="K72">
        <v>48.14409637</v>
      </c>
      <c r="L72">
        <v>37.819000000000003</v>
      </c>
      <c r="M72" t="s">
        <v>53</v>
      </c>
      <c r="N72">
        <v>5</v>
      </c>
      <c r="O72">
        <v>0.69699999999999995</v>
      </c>
      <c r="P72">
        <v>6.8000000000000005E-2</v>
      </c>
      <c r="Q72">
        <v>1</v>
      </c>
      <c r="R72">
        <v>18981001</v>
      </c>
      <c r="S72">
        <v>20010930</v>
      </c>
      <c r="T72">
        <v>1884</v>
      </c>
      <c r="U72">
        <v>1884</v>
      </c>
      <c r="V72">
        <v>65</v>
      </c>
      <c r="W72" s="91">
        <f>Input!C73</f>
        <v>83.55</v>
      </c>
      <c r="X72" s="91">
        <f t="shared" si="100"/>
        <v>60527.546849999999</v>
      </c>
      <c r="Y72" s="91">
        <f>Input!D73</f>
        <v>107</v>
      </c>
      <c r="Z72" s="91">
        <f t="shared" si="101"/>
        <v>77515.828999999998</v>
      </c>
      <c r="AA72" s="91">
        <f>Input!E73</f>
        <v>128</v>
      </c>
      <c r="AB72" s="91">
        <f t="shared" ref="AB72" si="108">AA72*724.447</f>
        <v>92729.216</v>
      </c>
      <c r="AC72" s="91">
        <f>Input!F73</f>
        <v>165</v>
      </c>
      <c r="AD72" s="91">
        <f t="shared" ref="AD72" si="109">AC72*724.447</f>
        <v>119533.755</v>
      </c>
      <c r="AE72">
        <v>180</v>
      </c>
      <c r="AF72">
        <v>211.5</v>
      </c>
      <c r="AG72">
        <v>264</v>
      </c>
      <c r="AH72">
        <v>314.5</v>
      </c>
      <c r="AI72">
        <v>378</v>
      </c>
      <c r="AJ72">
        <v>465</v>
      </c>
      <c r="AK72">
        <v>530</v>
      </c>
      <c r="AL72">
        <v>590</v>
      </c>
      <c r="AM72">
        <v>770</v>
      </c>
      <c r="AN72">
        <v>980</v>
      </c>
      <c r="AO72">
        <v>2173.5</v>
      </c>
      <c r="AP72">
        <v>7540</v>
      </c>
      <c r="AQ72" s="91">
        <f>Input!G73</f>
        <v>422.78199999999998</v>
      </c>
      <c r="AR72" s="91">
        <f t="shared" ref="AR72" si="110">AQ72*724.447</f>
        <v>306283.15155399998</v>
      </c>
    </row>
    <row r="73" spans="1:44" x14ac:dyDescent="0.3">
      <c r="A73" s="46">
        <v>17110021</v>
      </c>
      <c r="B73" s="46">
        <v>12043300</v>
      </c>
      <c r="C73" s="46" t="s">
        <v>124</v>
      </c>
      <c r="D73" s="46">
        <v>53</v>
      </c>
      <c r="E73" s="46" t="s">
        <v>56</v>
      </c>
      <c r="F73" s="46" t="s">
        <v>57</v>
      </c>
      <c r="G73" s="46">
        <v>51.2</v>
      </c>
      <c r="H73" s="46">
        <v>-124.383833</v>
      </c>
      <c r="I73" s="46">
        <v>48.241464000000001</v>
      </c>
      <c r="J73" s="46">
        <v>-124.38381200000001</v>
      </c>
      <c r="K73" s="46">
        <v>48.241264000000001</v>
      </c>
      <c r="L73" s="46">
        <v>22.071000000000002</v>
      </c>
      <c r="M73" s="46" t="s">
        <v>53</v>
      </c>
      <c r="N73" s="46">
        <v>25</v>
      </c>
      <c r="O73" s="46">
        <v>0.39200000000000002</v>
      </c>
      <c r="P73" s="46">
        <v>6.5000000000000002E-2</v>
      </c>
      <c r="Q73" s="46">
        <v>1</v>
      </c>
      <c r="R73" s="46">
        <v>19620801</v>
      </c>
      <c r="S73" s="46">
        <v>20030930</v>
      </c>
      <c r="T73" s="46">
        <v>9396</v>
      </c>
      <c r="U73" s="46">
        <v>9396</v>
      </c>
      <c r="V73" s="46">
        <v>11</v>
      </c>
      <c r="W73" s="91">
        <f>Input!C74</f>
        <v>14</v>
      </c>
      <c r="X73" s="46">
        <f t="shared" si="100"/>
        <v>10142.258</v>
      </c>
      <c r="Y73" s="91">
        <f>Input!D74</f>
        <v>18</v>
      </c>
      <c r="Z73" s="46">
        <f t="shared" si="101"/>
        <v>13040.046</v>
      </c>
      <c r="AA73" s="91">
        <f>Input!E74</f>
        <v>22</v>
      </c>
      <c r="AB73" s="46">
        <f t="shared" ref="AB73" si="111">AA73*724.447</f>
        <v>15937.834000000001</v>
      </c>
      <c r="AC73" s="91">
        <f>Input!F74</f>
        <v>33</v>
      </c>
      <c r="AD73" s="46">
        <f t="shared" ref="AD73" si="112">AC73*724.447</f>
        <v>23906.751</v>
      </c>
      <c r="AE73" s="46">
        <v>41</v>
      </c>
      <c r="AF73" s="46">
        <v>52</v>
      </c>
      <c r="AG73" s="46">
        <v>81.8</v>
      </c>
      <c r="AH73" s="46">
        <v>133</v>
      </c>
      <c r="AI73" s="46">
        <v>209</v>
      </c>
      <c r="AJ73" s="46">
        <v>322</v>
      </c>
      <c r="AK73" s="46">
        <v>404.75</v>
      </c>
      <c r="AL73" s="46">
        <v>508</v>
      </c>
      <c r="AM73" s="46">
        <v>855.6</v>
      </c>
      <c r="AN73" s="46">
        <v>1300</v>
      </c>
      <c r="AO73" s="46">
        <v>2790.9</v>
      </c>
      <c r="AP73" s="46">
        <v>9320</v>
      </c>
      <c r="AQ73" s="91">
        <f>Input!G74</f>
        <v>338.84399999999999</v>
      </c>
      <c r="AR73" s="46">
        <f t="shared" ref="AR73" si="113">AQ73*724.447</f>
        <v>245474.519268</v>
      </c>
    </row>
  </sheetData>
  <sortState ref="A3:AZ75">
    <sortCondition ref="A3:A75"/>
  </sortState>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J2"/>
  <sheetViews>
    <sheetView topLeftCell="F1" zoomScale="70" zoomScaleNormal="70" workbookViewId="0">
      <selection activeCell="O81" sqref="O81"/>
    </sheetView>
  </sheetViews>
  <sheetFormatPr defaultRowHeight="14.4" x14ac:dyDescent="0.3"/>
  <cols>
    <col min="1" max="1" width="8.88671875" customWidth="1"/>
    <col min="2" max="2" width="13.6640625" customWidth="1"/>
    <col min="3" max="18" width="8.88671875" customWidth="1"/>
    <col min="19" max="19" width="9" customWidth="1"/>
    <col min="20" max="22" width="8.88671875" customWidth="1"/>
    <col min="24" max="35" width="8.88671875" customWidth="1"/>
    <col min="37" max="16384" width="8.88671875" style="46"/>
  </cols>
  <sheetData>
    <row r="1" spans="1:3" ht="22.2" thickTop="1" thickBot="1" x14ac:dyDescent="0.45">
      <c r="A1" s="227" t="s">
        <v>487</v>
      </c>
      <c r="B1" s="228"/>
      <c r="C1" s="229"/>
    </row>
    <row r="2" spans="1:3" ht="15" thickTop="1" x14ac:dyDescent="0.3"/>
  </sheetData>
  <mergeCells count="1">
    <mergeCell ref="A1:C1"/>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AS173"/>
  <sheetViews>
    <sheetView topLeftCell="Z39" workbookViewId="0">
      <selection activeCell="AC3" sqref="AC3:AC74"/>
    </sheetView>
  </sheetViews>
  <sheetFormatPr defaultRowHeight="14.4" x14ac:dyDescent="0.3"/>
  <cols>
    <col min="1" max="1" width="12.88671875" customWidth="1"/>
    <col min="2" max="11" width="21.77734375" customWidth="1"/>
    <col min="12" max="12" width="2.88671875" style="93" customWidth="1"/>
    <col min="13" max="13" width="21.77734375" customWidth="1"/>
    <col min="14" max="14" width="16" customWidth="1"/>
    <col min="15" max="16" width="21.77734375" customWidth="1"/>
    <col min="17" max="17" width="2.33203125" style="93" customWidth="1"/>
    <col min="18" max="23" width="21.77734375" customWidth="1"/>
    <col min="24" max="24" width="14" style="46" customWidth="1"/>
    <col min="25" max="27" width="21.77734375" style="46" customWidth="1"/>
    <col min="28" max="28" width="3" style="93" customWidth="1"/>
    <col min="29" max="29" width="13.5546875" customWidth="1"/>
    <col min="30" max="39" width="21.77734375" customWidth="1"/>
    <col min="40" max="40" width="2.77734375" style="93" customWidth="1"/>
    <col min="41" max="43" width="21.77734375" customWidth="1"/>
    <col min="44" max="44" width="3" style="93" customWidth="1"/>
    <col min="45" max="45" width="21.77734375" customWidth="1"/>
  </cols>
  <sheetData>
    <row r="1" spans="1:45" s="116" customFormat="1" ht="19.2" thickTop="1" thickBot="1" x14ac:dyDescent="0.4">
      <c r="A1" s="230" t="s">
        <v>409</v>
      </c>
      <c r="B1" s="231"/>
      <c r="C1" s="231"/>
      <c r="D1" s="231"/>
      <c r="E1" s="231"/>
      <c r="F1" s="231"/>
      <c r="G1" s="231"/>
      <c r="H1" s="231"/>
      <c r="I1" s="231"/>
      <c r="J1" s="231"/>
      <c r="K1" s="232"/>
      <c r="L1" s="117"/>
      <c r="M1" s="230" t="s">
        <v>421</v>
      </c>
      <c r="N1" s="231"/>
      <c r="O1" s="231"/>
      <c r="P1" s="232"/>
      <c r="Q1" s="117"/>
      <c r="R1" s="230" t="s">
        <v>424</v>
      </c>
      <c r="S1" s="231"/>
      <c r="T1" s="231"/>
      <c r="U1" s="231"/>
      <c r="V1" s="231"/>
      <c r="W1" s="231"/>
      <c r="X1" s="231"/>
      <c r="Y1" s="231"/>
      <c r="Z1" s="231"/>
      <c r="AA1" s="232"/>
      <c r="AB1" s="117"/>
      <c r="AC1" s="230" t="s">
        <v>434</v>
      </c>
      <c r="AD1" s="231"/>
      <c r="AE1" s="231"/>
      <c r="AF1" s="231"/>
      <c r="AG1" s="231"/>
      <c r="AH1" s="231"/>
      <c r="AI1" s="231"/>
      <c r="AJ1" s="231"/>
      <c r="AK1" s="231"/>
      <c r="AL1" s="231"/>
      <c r="AM1" s="232"/>
      <c r="AN1" s="117"/>
      <c r="AO1" s="230" t="s">
        <v>442</v>
      </c>
      <c r="AP1" s="231"/>
      <c r="AQ1" s="232"/>
      <c r="AR1" s="117"/>
      <c r="AS1" s="133" t="s">
        <v>446</v>
      </c>
    </row>
    <row r="2" spans="1:45" s="118" customFormat="1" ht="47.4" thickTop="1" x14ac:dyDescent="0.3">
      <c r="A2" s="121" t="s">
        <v>410</v>
      </c>
      <c r="B2" s="122" t="s">
        <v>411</v>
      </c>
      <c r="C2" s="122" t="s">
        <v>412</v>
      </c>
      <c r="D2" s="122" t="s">
        <v>413</v>
      </c>
      <c r="E2" s="122" t="s">
        <v>414</v>
      </c>
      <c r="F2" s="122" t="s">
        <v>415</v>
      </c>
      <c r="G2" s="122" t="s">
        <v>416</v>
      </c>
      <c r="H2" s="122" t="s">
        <v>417</v>
      </c>
      <c r="I2" s="122" t="s">
        <v>418</v>
      </c>
      <c r="J2" s="122" t="s">
        <v>419</v>
      </c>
      <c r="K2" s="123" t="s">
        <v>420</v>
      </c>
      <c r="L2" s="119"/>
      <c r="M2" s="121" t="s">
        <v>410</v>
      </c>
      <c r="N2" s="127" t="s">
        <v>6</v>
      </c>
      <c r="O2" s="128" t="s">
        <v>422</v>
      </c>
      <c r="P2" s="123" t="s">
        <v>423</v>
      </c>
      <c r="Q2" s="119"/>
      <c r="R2" s="129" t="s">
        <v>425</v>
      </c>
      <c r="S2" s="122" t="s">
        <v>426</v>
      </c>
      <c r="T2" s="122" t="s">
        <v>427</v>
      </c>
      <c r="U2" s="130" t="s">
        <v>428</v>
      </c>
      <c r="V2" s="130" t="s">
        <v>429</v>
      </c>
      <c r="W2" s="130" t="s">
        <v>430</v>
      </c>
      <c r="X2" s="127" t="s">
        <v>6</v>
      </c>
      <c r="Y2" s="130" t="s">
        <v>431</v>
      </c>
      <c r="Z2" s="130" t="s">
        <v>432</v>
      </c>
      <c r="AA2" s="131" t="s">
        <v>433</v>
      </c>
      <c r="AB2" s="119"/>
      <c r="AC2" s="121" t="s">
        <v>6</v>
      </c>
      <c r="AD2" s="122" t="s">
        <v>411</v>
      </c>
      <c r="AE2" s="122" t="s">
        <v>435</v>
      </c>
      <c r="AF2" s="122" t="s">
        <v>436</v>
      </c>
      <c r="AG2" s="122" t="s">
        <v>437</v>
      </c>
      <c r="AH2" s="122" t="s">
        <v>412</v>
      </c>
      <c r="AI2" s="122" t="s">
        <v>438</v>
      </c>
      <c r="AJ2" s="122" t="s">
        <v>439</v>
      </c>
      <c r="AK2" s="122" t="s">
        <v>413</v>
      </c>
      <c r="AL2" s="122" t="s">
        <v>440</v>
      </c>
      <c r="AM2" s="123" t="s">
        <v>441</v>
      </c>
      <c r="AN2" s="119"/>
      <c r="AO2" s="129" t="s">
        <v>443</v>
      </c>
      <c r="AP2" s="122" t="s">
        <v>444</v>
      </c>
      <c r="AQ2" s="123" t="s">
        <v>445</v>
      </c>
      <c r="AR2" s="119"/>
      <c r="AS2" s="134" t="s">
        <v>447</v>
      </c>
    </row>
    <row r="3" spans="1:45" x14ac:dyDescent="0.3">
      <c r="A3" s="109" t="s">
        <v>448</v>
      </c>
      <c r="B3" s="120">
        <v>4.53</v>
      </c>
      <c r="C3" s="120">
        <v>2.2799999999999998</v>
      </c>
      <c r="D3" s="120">
        <v>2.79</v>
      </c>
      <c r="E3" s="120">
        <f>B3*1120.55</f>
        <v>5076.0915000000005</v>
      </c>
      <c r="F3" s="120">
        <f>C3*1120.55</f>
        <v>2554.8539999999998</v>
      </c>
      <c r="G3" s="120">
        <f>D3*1120.55</f>
        <v>3126.3344999999999</v>
      </c>
      <c r="H3" s="120">
        <v>16803</v>
      </c>
      <c r="I3" s="120">
        <f>E3/H3</f>
        <v>0.30209435815033031</v>
      </c>
      <c r="J3" s="120">
        <f>F3/H3</f>
        <v>0.15204749151937152</v>
      </c>
      <c r="K3" s="124">
        <f>G3/H3</f>
        <v>0.18605811462238886</v>
      </c>
      <c r="M3" s="109" t="s">
        <v>448</v>
      </c>
      <c r="N3" s="95">
        <v>17020013</v>
      </c>
      <c r="O3" s="120">
        <v>18728</v>
      </c>
      <c r="P3" s="124">
        <v>43</v>
      </c>
      <c r="R3" s="109">
        <v>0.30209435815033031</v>
      </c>
      <c r="S3" s="120">
        <v>0.15204749151937152</v>
      </c>
      <c r="T3" s="120">
        <v>0.18605811462238886</v>
      </c>
      <c r="U3" s="95">
        <f>R3*P3</f>
        <v>12.990057400464204</v>
      </c>
      <c r="V3" s="95">
        <f>S3*P3</f>
        <v>6.5380421353329758</v>
      </c>
      <c r="W3" s="95">
        <f>T3*P3</f>
        <v>8.0004989287627204</v>
      </c>
      <c r="X3" s="95">
        <v>17010214</v>
      </c>
      <c r="Y3" s="95">
        <v>49.573628602304552</v>
      </c>
      <c r="Z3" s="95">
        <v>37.455820527087987</v>
      </c>
      <c r="AA3" s="110">
        <v>13.145322710324059</v>
      </c>
      <c r="AC3" s="114">
        <v>17010214</v>
      </c>
      <c r="AD3" s="120">
        <v>0.11</v>
      </c>
      <c r="AE3" s="120">
        <v>0</v>
      </c>
      <c r="AF3" s="120">
        <f>AD3-AE3</f>
        <v>0.11</v>
      </c>
      <c r="AG3" s="120">
        <f>AF3/AD3</f>
        <v>1</v>
      </c>
      <c r="AH3" s="120">
        <v>0.02</v>
      </c>
      <c r="AI3" s="120">
        <v>0.01</v>
      </c>
      <c r="AJ3" s="120">
        <f>AI3/AH3</f>
        <v>0.5</v>
      </c>
      <c r="AK3" s="120">
        <v>0</v>
      </c>
      <c r="AL3" s="120">
        <v>0</v>
      </c>
      <c r="AM3" s="124">
        <v>0</v>
      </c>
      <c r="AO3" s="109">
        <f>Y3*AG3</f>
        <v>49.573628602304552</v>
      </c>
      <c r="AP3" s="120">
        <f>AJ3*Z3</f>
        <v>18.727910263543993</v>
      </c>
      <c r="AQ3" s="124">
        <f>AA3*AM3</f>
        <v>0</v>
      </c>
      <c r="AS3" s="135">
        <f>SUM(AO3,AP3,AQ3)</f>
        <v>68.301538865848542</v>
      </c>
    </row>
    <row r="4" spans="1:45" x14ac:dyDescent="0.3">
      <c r="A4" s="109" t="s">
        <v>449</v>
      </c>
      <c r="B4" s="120">
        <v>3.37</v>
      </c>
      <c r="C4" s="120">
        <v>2.14</v>
      </c>
      <c r="D4" s="120">
        <v>0</v>
      </c>
      <c r="E4" s="120">
        <f t="shared" ref="E4:E41" si="0">B4*1120.55</f>
        <v>3776.2534999999998</v>
      </c>
      <c r="F4" s="120">
        <f t="shared" ref="F4:F41" si="1">C4*1120.55</f>
        <v>2397.9769999999999</v>
      </c>
      <c r="G4" s="120">
        <f t="shared" ref="G4:G41" si="2">D4*1120.55</f>
        <v>0</v>
      </c>
      <c r="H4" s="120">
        <v>21178</v>
      </c>
      <c r="I4" s="120">
        <f t="shared" ref="I4:I41" si="3">E4/H4</f>
        <v>0.17831020398526773</v>
      </c>
      <c r="J4" s="120">
        <f t="shared" ref="J4:J41" si="4">F4/H4</f>
        <v>0.11322962508263291</v>
      </c>
      <c r="K4" s="124">
        <f t="shared" ref="K4:K41" si="5">G4/H4</f>
        <v>0</v>
      </c>
      <c r="M4" s="109" t="s">
        <v>448</v>
      </c>
      <c r="N4" s="95">
        <v>17020015</v>
      </c>
      <c r="O4" s="120">
        <v>18728</v>
      </c>
      <c r="P4" s="124">
        <v>6960</v>
      </c>
      <c r="R4" s="109">
        <v>0.30209435815033031</v>
      </c>
      <c r="S4" s="120">
        <v>0.15204749151937152</v>
      </c>
      <c r="T4" s="120">
        <v>0.18605811462238886</v>
      </c>
      <c r="U4" s="95">
        <f t="shared" ref="U4:U67" si="6">R4*P4</f>
        <v>2102.5767327262988</v>
      </c>
      <c r="V4" s="95">
        <f t="shared" ref="V4:V67" si="7">S4*P4</f>
        <v>1058.2505409748258</v>
      </c>
      <c r="W4" s="95">
        <f t="shared" ref="W4:W67" si="8">T4*P4</f>
        <v>1294.9644777718265</v>
      </c>
      <c r="X4" s="95">
        <v>17010215</v>
      </c>
      <c r="Y4" s="95">
        <v>3.0328150398484968</v>
      </c>
      <c r="Z4" s="95">
        <v>4.5492225597727458</v>
      </c>
      <c r="AA4" s="110">
        <v>1.9496668113311766</v>
      </c>
      <c r="AC4" s="114">
        <v>17010215</v>
      </c>
      <c r="AD4" s="120">
        <v>0</v>
      </c>
      <c r="AE4" s="120">
        <v>0</v>
      </c>
      <c r="AF4" s="120">
        <f t="shared" ref="AF4:AF67" si="9">AD4-AE4</f>
        <v>0</v>
      </c>
      <c r="AG4" s="120">
        <v>0</v>
      </c>
      <c r="AH4" s="120">
        <v>0</v>
      </c>
      <c r="AI4" s="120">
        <v>0</v>
      </c>
      <c r="AJ4" s="120">
        <v>0</v>
      </c>
      <c r="AK4" s="120">
        <v>0</v>
      </c>
      <c r="AL4" s="120">
        <v>0</v>
      </c>
      <c r="AM4" s="124">
        <v>0</v>
      </c>
      <c r="AO4" s="109">
        <f t="shared" ref="AO4:AO67" si="10">Y4*AG4</f>
        <v>0</v>
      </c>
      <c r="AP4" s="120">
        <f t="shared" ref="AP4:AP67" si="11">AJ4*Z4</f>
        <v>0</v>
      </c>
      <c r="AQ4" s="124">
        <f t="shared" ref="AQ4:AQ67" si="12">AA4*AM4</f>
        <v>0</v>
      </c>
      <c r="AS4" s="135">
        <f t="shared" ref="AS4:AS67" si="13">SUM(AO4,AP4,AQ4)</f>
        <v>0</v>
      </c>
    </row>
    <row r="5" spans="1:45" x14ac:dyDescent="0.3">
      <c r="A5" s="109" t="s">
        <v>450</v>
      </c>
      <c r="B5" s="120">
        <v>21.09</v>
      </c>
      <c r="C5" s="120">
        <v>19.13</v>
      </c>
      <c r="D5" s="120">
        <v>73.569999999999993</v>
      </c>
      <c r="E5" s="120">
        <f t="shared" si="0"/>
        <v>23632.3995</v>
      </c>
      <c r="F5" s="120">
        <f t="shared" si="1"/>
        <v>21436.121499999997</v>
      </c>
      <c r="G5" s="120">
        <f t="shared" si="2"/>
        <v>82438.863499999992</v>
      </c>
      <c r="H5" s="120">
        <v>157950</v>
      </c>
      <c r="I5" s="120">
        <f t="shared" si="3"/>
        <v>0.14961949667616334</v>
      </c>
      <c r="J5" s="120">
        <f t="shared" si="4"/>
        <v>0.13571460272238048</v>
      </c>
      <c r="K5" s="124">
        <f t="shared" si="5"/>
        <v>0.52193012662234883</v>
      </c>
      <c r="M5" s="109" t="s">
        <v>448</v>
      </c>
      <c r="N5" s="95">
        <v>17020016</v>
      </c>
      <c r="O5" s="120">
        <v>18728</v>
      </c>
      <c r="P5" s="124">
        <v>11431</v>
      </c>
      <c r="R5" s="109">
        <v>0.30209435815033031</v>
      </c>
      <c r="S5" s="120">
        <v>0.15204749151937152</v>
      </c>
      <c r="T5" s="120">
        <v>0.18605811462238886</v>
      </c>
      <c r="U5" s="95">
        <f t="shared" si="6"/>
        <v>3453.240608016426</v>
      </c>
      <c r="V5" s="95">
        <f t="shared" si="7"/>
        <v>1738.0548755579359</v>
      </c>
      <c r="W5" s="95">
        <f t="shared" si="8"/>
        <v>2126.8303082485272</v>
      </c>
      <c r="X5" s="95">
        <v>17010216</v>
      </c>
      <c r="Y5" s="95">
        <v>630.39915004790976</v>
      </c>
      <c r="Z5" s="95">
        <v>932.0978752277689</v>
      </c>
      <c r="AA5" s="110">
        <v>390.71887275140267</v>
      </c>
      <c r="AC5" s="114">
        <v>17010216</v>
      </c>
      <c r="AD5" s="120">
        <v>1.91</v>
      </c>
      <c r="AE5" s="120">
        <v>1.5</v>
      </c>
      <c r="AF5" s="120">
        <f t="shared" si="9"/>
        <v>0.40999999999999992</v>
      </c>
      <c r="AG5" s="120">
        <f t="shared" ref="AG5:AG67" si="14">AF5/AD5</f>
        <v>0.21465968586387432</v>
      </c>
      <c r="AH5" s="120">
        <v>0.48</v>
      </c>
      <c r="AI5" s="120">
        <v>0.13</v>
      </c>
      <c r="AJ5" s="120">
        <f t="shared" ref="AJ5:AJ64" si="15">AI5/AH5</f>
        <v>0.27083333333333337</v>
      </c>
      <c r="AK5" s="120">
        <v>0.87</v>
      </c>
      <c r="AL5" s="120">
        <v>0.32</v>
      </c>
      <c r="AM5" s="124">
        <f t="shared" ref="AM5:AM67" si="16">AL5/AK5</f>
        <v>0.36781609195402298</v>
      </c>
      <c r="AO5" s="109">
        <f t="shared" si="10"/>
        <v>135.32128351813768</v>
      </c>
      <c r="AP5" s="120">
        <f t="shared" si="11"/>
        <v>252.4431745408541</v>
      </c>
      <c r="AQ5" s="124">
        <f t="shared" si="12"/>
        <v>143.71268882810213</v>
      </c>
      <c r="AS5" s="135">
        <f t="shared" si="13"/>
        <v>531.47714688709391</v>
      </c>
    </row>
    <row r="6" spans="1:45" x14ac:dyDescent="0.3">
      <c r="A6" s="109" t="s">
        <v>451</v>
      </c>
      <c r="B6" s="120">
        <v>16.54</v>
      </c>
      <c r="C6" s="120">
        <v>7.96</v>
      </c>
      <c r="D6" s="120">
        <v>9.7100000000000009</v>
      </c>
      <c r="E6" s="120">
        <f t="shared" si="0"/>
        <v>18533.896999999997</v>
      </c>
      <c r="F6" s="120">
        <f t="shared" si="1"/>
        <v>8919.5779999999995</v>
      </c>
      <c r="G6" s="120">
        <f t="shared" si="2"/>
        <v>10880.540500000001</v>
      </c>
      <c r="H6" s="120">
        <v>69791</v>
      </c>
      <c r="I6" s="120">
        <f t="shared" si="3"/>
        <v>0.26556285194366031</v>
      </c>
      <c r="J6" s="120">
        <f t="shared" si="4"/>
        <v>0.12780412947228151</v>
      </c>
      <c r="K6" s="124">
        <f t="shared" si="5"/>
        <v>0.15590177100199168</v>
      </c>
      <c r="M6" s="109" t="s">
        <v>448</v>
      </c>
      <c r="N6" s="95">
        <v>17060108</v>
      </c>
      <c r="O6" s="120">
        <v>18728</v>
      </c>
      <c r="P6" s="124">
        <v>287</v>
      </c>
      <c r="R6" s="109">
        <v>0.30209435815033031</v>
      </c>
      <c r="S6" s="120">
        <v>0.15204749151937152</v>
      </c>
      <c r="T6" s="120">
        <v>0.18605811462238886</v>
      </c>
      <c r="U6" s="95">
        <f t="shared" si="6"/>
        <v>86.701080789144797</v>
      </c>
      <c r="V6" s="95">
        <f t="shared" si="7"/>
        <v>43.637630066059629</v>
      </c>
      <c r="W6" s="95">
        <f t="shared" si="8"/>
        <v>53.398678896625604</v>
      </c>
      <c r="X6" s="95">
        <v>17010303</v>
      </c>
      <c r="Y6" s="95">
        <v>24.396789959746407</v>
      </c>
      <c r="Z6" s="95">
        <v>17.213620670015835</v>
      </c>
      <c r="AA6" s="110">
        <v>5.8504779331345604</v>
      </c>
      <c r="AC6" s="114">
        <v>17010303</v>
      </c>
      <c r="AD6" s="120">
        <v>0</v>
      </c>
      <c r="AE6" s="120">
        <v>0</v>
      </c>
      <c r="AF6" s="120">
        <f t="shared" si="9"/>
        <v>0</v>
      </c>
      <c r="AG6" s="120">
        <v>0</v>
      </c>
      <c r="AH6" s="120">
        <v>0</v>
      </c>
      <c r="AI6" s="120">
        <v>0</v>
      </c>
      <c r="AJ6" s="120">
        <v>0</v>
      </c>
      <c r="AK6" s="120">
        <v>0</v>
      </c>
      <c r="AL6" s="120">
        <v>0</v>
      </c>
      <c r="AM6" s="124">
        <v>0</v>
      </c>
      <c r="AO6" s="109">
        <f t="shared" si="10"/>
        <v>0</v>
      </c>
      <c r="AP6" s="120">
        <f t="shared" si="11"/>
        <v>0</v>
      </c>
      <c r="AQ6" s="124">
        <f t="shared" si="12"/>
        <v>0</v>
      </c>
      <c r="AS6" s="135">
        <f t="shared" si="13"/>
        <v>0</v>
      </c>
    </row>
    <row r="7" spans="1:45" x14ac:dyDescent="0.3">
      <c r="A7" s="109" t="s">
        <v>452</v>
      </c>
      <c r="B7" s="120">
        <v>8.85</v>
      </c>
      <c r="C7" s="120">
        <v>7.39</v>
      </c>
      <c r="D7" s="120">
        <v>0.03</v>
      </c>
      <c r="E7" s="120">
        <f t="shared" si="0"/>
        <v>9916.8674999999985</v>
      </c>
      <c r="F7" s="120">
        <f t="shared" si="1"/>
        <v>8280.8644999999997</v>
      </c>
      <c r="G7" s="120">
        <f t="shared" si="2"/>
        <v>33.616499999999995</v>
      </c>
      <c r="H7" s="120">
        <v>69689</v>
      </c>
      <c r="I7" s="120">
        <f t="shared" si="3"/>
        <v>0.14230176211453743</v>
      </c>
      <c r="J7" s="120">
        <f t="shared" si="4"/>
        <v>0.11882599118942731</v>
      </c>
      <c r="K7" s="124">
        <f t="shared" si="5"/>
        <v>4.8237885462555061E-4</v>
      </c>
      <c r="M7" s="109" t="s">
        <v>448</v>
      </c>
      <c r="N7" s="95">
        <v>17060109</v>
      </c>
      <c r="O7" s="120">
        <v>18728</v>
      </c>
      <c r="P7" s="124">
        <v>7</v>
      </c>
      <c r="R7" s="109">
        <v>0.30209435815033031</v>
      </c>
      <c r="S7" s="120">
        <v>0.15204749151937152</v>
      </c>
      <c r="T7" s="120">
        <v>0.18605811462238886</v>
      </c>
      <c r="U7" s="95">
        <f t="shared" si="6"/>
        <v>2.1146605070523123</v>
      </c>
      <c r="V7" s="95">
        <f t="shared" si="7"/>
        <v>1.0643324406356007</v>
      </c>
      <c r="W7" s="95">
        <f t="shared" si="8"/>
        <v>1.3024068023567219</v>
      </c>
      <c r="X7" s="95">
        <v>17010305</v>
      </c>
      <c r="Y7" s="95">
        <v>71605.915342264459</v>
      </c>
      <c r="Z7" s="95">
        <v>50522.919878587985</v>
      </c>
      <c r="AA7" s="110">
        <v>17171.473307883258</v>
      </c>
      <c r="AC7" s="114">
        <v>17010305</v>
      </c>
      <c r="AD7" s="120">
        <v>44.72</v>
      </c>
      <c r="AE7" s="120">
        <v>3</v>
      </c>
      <c r="AF7" s="120">
        <f t="shared" si="9"/>
        <v>41.72</v>
      </c>
      <c r="AG7" s="120">
        <f t="shared" si="14"/>
        <v>0.93291592128801426</v>
      </c>
      <c r="AH7" s="120">
        <v>3.39</v>
      </c>
      <c r="AI7" s="120">
        <v>2.84</v>
      </c>
      <c r="AJ7" s="120">
        <f t="shared" si="15"/>
        <v>0.83775811209439521</v>
      </c>
      <c r="AK7" s="120">
        <v>17.420000000000002</v>
      </c>
      <c r="AL7" s="120">
        <v>4.54</v>
      </c>
      <c r="AM7" s="124">
        <f t="shared" si="16"/>
        <v>0.26061997703788747</v>
      </c>
      <c r="AO7" s="109">
        <f t="shared" si="10"/>
        <v>66802.298481200196</v>
      </c>
      <c r="AP7" s="120">
        <f t="shared" si="11"/>
        <v>42325.985974982264</v>
      </c>
      <c r="AQ7" s="124">
        <f t="shared" si="12"/>
        <v>4475.2289792072324</v>
      </c>
      <c r="AS7" s="135">
        <f t="shared" si="13"/>
        <v>113603.51343538969</v>
      </c>
    </row>
    <row r="8" spans="1:45" x14ac:dyDescent="0.3">
      <c r="A8" s="109" t="s">
        <v>453</v>
      </c>
      <c r="B8" s="120">
        <v>57.17</v>
      </c>
      <c r="C8" s="120">
        <v>41.44</v>
      </c>
      <c r="D8" s="120">
        <v>89.61</v>
      </c>
      <c r="E8" s="120">
        <f t="shared" si="0"/>
        <v>64061.843500000003</v>
      </c>
      <c r="F8" s="120">
        <f t="shared" si="1"/>
        <v>46435.591999999997</v>
      </c>
      <c r="G8" s="120">
        <f t="shared" si="2"/>
        <v>100412.4855</v>
      </c>
      <c r="H8" s="120">
        <v>403766</v>
      </c>
      <c r="I8" s="120">
        <f t="shared" si="3"/>
        <v>0.15866081715647182</v>
      </c>
      <c r="J8" s="120">
        <f t="shared" si="4"/>
        <v>0.11500619665846058</v>
      </c>
      <c r="K8" s="124">
        <f t="shared" si="5"/>
        <v>0.24868979928968757</v>
      </c>
      <c r="M8" s="109" t="s">
        <v>449</v>
      </c>
      <c r="N8" s="95">
        <v>17060103</v>
      </c>
      <c r="O8" s="120">
        <v>21623</v>
      </c>
      <c r="P8" s="124">
        <v>10836</v>
      </c>
      <c r="R8" s="109">
        <v>0.17831020398526773</v>
      </c>
      <c r="S8" s="120">
        <v>0.11322962508263291</v>
      </c>
      <c r="T8" s="120">
        <v>0</v>
      </c>
      <c r="U8" s="95">
        <f t="shared" si="6"/>
        <v>1932.1693703843612</v>
      </c>
      <c r="V8" s="95">
        <f t="shared" si="7"/>
        <v>1226.9562173954102</v>
      </c>
      <c r="W8" s="95">
        <f t="shared" si="8"/>
        <v>0</v>
      </c>
      <c r="X8" s="95">
        <v>17010306</v>
      </c>
      <c r="Y8" s="95">
        <v>19219.691806040391</v>
      </c>
      <c r="Z8" s="95">
        <v>13539.134488129337</v>
      </c>
      <c r="AA8" s="110">
        <v>4569.7842705114062</v>
      </c>
      <c r="AC8" s="114">
        <v>17010306</v>
      </c>
      <c r="AD8" s="120">
        <v>13.44</v>
      </c>
      <c r="AE8" s="120">
        <v>0.48</v>
      </c>
      <c r="AF8" s="120">
        <f t="shared" si="9"/>
        <v>12.959999999999999</v>
      </c>
      <c r="AG8" s="120">
        <f t="shared" si="14"/>
        <v>0.9642857142857143</v>
      </c>
      <c r="AH8" s="120">
        <v>1.01</v>
      </c>
      <c r="AI8" s="120">
        <v>0.85</v>
      </c>
      <c r="AJ8" s="120">
        <f t="shared" si="15"/>
        <v>0.84158415841584155</v>
      </c>
      <c r="AK8" s="120">
        <v>5.44</v>
      </c>
      <c r="AL8" s="120">
        <v>1.42</v>
      </c>
      <c r="AM8" s="124">
        <f t="shared" si="16"/>
        <v>0.26102941176470584</v>
      </c>
      <c r="AO8" s="109">
        <f t="shared" si="10"/>
        <v>18533.274241538948</v>
      </c>
      <c r="AP8" s="120">
        <f t="shared" si="11"/>
        <v>11394.321103871223</v>
      </c>
      <c r="AQ8" s="124">
        <f t="shared" si="12"/>
        <v>1192.8481000231977</v>
      </c>
      <c r="AS8" s="135">
        <f t="shared" si="13"/>
        <v>31120.443445433368</v>
      </c>
    </row>
    <row r="9" spans="1:45" x14ac:dyDescent="0.3">
      <c r="A9" s="109" t="s">
        <v>454</v>
      </c>
      <c r="B9" s="120">
        <v>0.51</v>
      </c>
      <c r="C9" s="120">
        <v>0.41</v>
      </c>
      <c r="D9" s="120">
        <v>0.06</v>
      </c>
      <c r="E9" s="120">
        <f t="shared" si="0"/>
        <v>571.48050000000001</v>
      </c>
      <c r="F9" s="120">
        <f t="shared" si="1"/>
        <v>459.42549999999994</v>
      </c>
      <c r="G9" s="120">
        <f t="shared" si="2"/>
        <v>67.23299999999999</v>
      </c>
      <c r="H9" s="120">
        <v>4129</v>
      </c>
      <c r="I9" s="120">
        <f t="shared" si="3"/>
        <v>0.13840651489464761</v>
      </c>
      <c r="J9" s="120">
        <f t="shared" si="4"/>
        <v>0.11126798256236375</v>
      </c>
      <c r="K9" s="124">
        <f t="shared" si="5"/>
        <v>1.6283119399370306E-2</v>
      </c>
      <c r="M9" s="109" t="s">
        <v>449</v>
      </c>
      <c r="N9" s="95">
        <v>17060106</v>
      </c>
      <c r="O9" s="120">
        <v>21623</v>
      </c>
      <c r="P9" s="124">
        <v>52</v>
      </c>
      <c r="R9" s="109">
        <v>0.17831020398526773</v>
      </c>
      <c r="S9" s="120">
        <v>0.11322962508263291</v>
      </c>
      <c r="T9" s="120">
        <v>0</v>
      </c>
      <c r="U9" s="95">
        <f t="shared" si="6"/>
        <v>9.2721306072339225</v>
      </c>
      <c r="V9" s="95">
        <f t="shared" si="7"/>
        <v>5.8879405042969113</v>
      </c>
      <c r="W9" s="95">
        <f t="shared" si="8"/>
        <v>0</v>
      </c>
      <c r="X9" s="95">
        <v>17010307</v>
      </c>
      <c r="Y9" s="95">
        <v>31027.041192092638</v>
      </c>
      <c r="Z9" s="95">
        <v>22315.387177699053</v>
      </c>
      <c r="AA9" s="110">
        <v>6992.5709773373574</v>
      </c>
      <c r="AC9" s="114">
        <v>17010307</v>
      </c>
      <c r="AD9" s="120">
        <v>15.53</v>
      </c>
      <c r="AE9" s="120">
        <v>100.29</v>
      </c>
      <c r="AF9" s="120">
        <v>0</v>
      </c>
      <c r="AG9" s="120">
        <f t="shared" si="14"/>
        <v>0</v>
      </c>
      <c r="AH9" s="120">
        <v>1.61</v>
      </c>
      <c r="AI9" s="120">
        <v>1.05</v>
      </c>
      <c r="AJ9" s="120">
        <f t="shared" si="15"/>
        <v>0.65217391304347827</v>
      </c>
      <c r="AK9" s="120">
        <v>5.8</v>
      </c>
      <c r="AL9" s="120">
        <v>1.52</v>
      </c>
      <c r="AM9" s="124">
        <f t="shared" si="16"/>
        <v>0.2620689655172414</v>
      </c>
      <c r="AO9" s="109">
        <f t="shared" si="10"/>
        <v>0</v>
      </c>
      <c r="AP9" s="120">
        <f t="shared" si="11"/>
        <v>14553.513376760253</v>
      </c>
      <c r="AQ9" s="124">
        <f t="shared" si="12"/>
        <v>1832.535842336687</v>
      </c>
      <c r="AS9" s="135">
        <f t="shared" si="13"/>
        <v>16386.049219096938</v>
      </c>
    </row>
    <row r="10" spans="1:45" x14ac:dyDescent="0.3">
      <c r="A10" s="109" t="s">
        <v>455</v>
      </c>
      <c r="B10" s="120">
        <v>18.14</v>
      </c>
      <c r="C10" s="120">
        <v>10.01</v>
      </c>
      <c r="D10" s="120">
        <v>122.93</v>
      </c>
      <c r="E10" s="120">
        <f t="shared" si="0"/>
        <v>20326.776999999998</v>
      </c>
      <c r="F10" s="120">
        <f t="shared" si="1"/>
        <v>11216.7055</v>
      </c>
      <c r="G10" s="120">
        <f t="shared" si="2"/>
        <v>137749.2115</v>
      </c>
      <c r="H10" s="120">
        <v>97325</v>
      </c>
      <c r="I10" s="120">
        <f t="shared" si="3"/>
        <v>0.20885463138967375</v>
      </c>
      <c r="J10" s="120">
        <f t="shared" si="4"/>
        <v>0.11524999229386078</v>
      </c>
      <c r="K10" s="124">
        <f t="shared" si="5"/>
        <v>1.4153528024659645</v>
      </c>
      <c r="M10" s="109" t="s">
        <v>449</v>
      </c>
      <c r="N10" s="95">
        <v>17060107</v>
      </c>
      <c r="O10" s="120">
        <v>21623</v>
      </c>
      <c r="P10" s="124">
        <v>10735</v>
      </c>
      <c r="R10" s="109">
        <v>0.17831020398526773</v>
      </c>
      <c r="S10" s="120">
        <v>0.11322962508263291</v>
      </c>
      <c r="T10" s="120">
        <v>0</v>
      </c>
      <c r="U10" s="95">
        <f t="shared" si="6"/>
        <v>1914.160039781849</v>
      </c>
      <c r="V10" s="95">
        <f t="shared" si="7"/>
        <v>1215.5200252620643</v>
      </c>
      <c r="W10" s="95">
        <f t="shared" si="8"/>
        <v>0</v>
      </c>
      <c r="X10" s="95">
        <v>17010308</v>
      </c>
      <c r="Y10" s="95">
        <v>35913.584392042656</v>
      </c>
      <c r="Z10" s="95">
        <v>25850.512767132943</v>
      </c>
      <c r="AA10" s="110">
        <v>8710.068336379989</v>
      </c>
      <c r="AC10" s="114">
        <v>17010308</v>
      </c>
      <c r="AD10" s="120">
        <v>19.23</v>
      </c>
      <c r="AE10" s="120">
        <v>16.57</v>
      </c>
      <c r="AF10" s="120">
        <f t="shared" si="9"/>
        <v>2.66</v>
      </c>
      <c r="AG10" s="120">
        <f t="shared" si="14"/>
        <v>0.13832553302132086</v>
      </c>
      <c r="AH10" s="120">
        <v>1.79</v>
      </c>
      <c r="AI10" s="120">
        <v>1.27</v>
      </c>
      <c r="AJ10" s="120">
        <f t="shared" si="15"/>
        <v>0.70949720670391059</v>
      </c>
      <c r="AK10" s="120">
        <v>7.62</v>
      </c>
      <c r="AL10" s="120">
        <v>1.99</v>
      </c>
      <c r="AM10" s="124">
        <f t="shared" si="16"/>
        <v>0.26115485564304464</v>
      </c>
      <c r="AO10" s="109">
        <f t="shared" si="10"/>
        <v>4967.7657037354902</v>
      </c>
      <c r="AP10" s="120">
        <f t="shared" si="11"/>
        <v>18340.8666001446</v>
      </c>
      <c r="AQ10" s="124">
        <f t="shared" si="12"/>
        <v>2274.6766390283701</v>
      </c>
      <c r="AS10" s="135">
        <f t="shared" si="13"/>
        <v>25583.308942908461</v>
      </c>
    </row>
    <row r="11" spans="1:45" x14ac:dyDescent="0.3">
      <c r="A11" s="109" t="s">
        <v>456</v>
      </c>
      <c r="B11" s="120">
        <v>4.93</v>
      </c>
      <c r="C11" s="120">
        <v>3.92</v>
      </c>
      <c r="D11" s="120">
        <v>2.2000000000000002</v>
      </c>
      <c r="E11" s="120">
        <f t="shared" si="0"/>
        <v>5524.3114999999998</v>
      </c>
      <c r="F11" s="120">
        <f t="shared" si="1"/>
        <v>4392.5559999999996</v>
      </c>
      <c r="G11" s="120">
        <f t="shared" si="2"/>
        <v>2465.21</v>
      </c>
      <c r="H11" s="120">
        <v>34977</v>
      </c>
      <c r="I11" s="120">
        <f t="shared" si="3"/>
        <v>0.15794126140034878</v>
      </c>
      <c r="J11" s="120">
        <f t="shared" si="4"/>
        <v>0.12558412671183919</v>
      </c>
      <c r="K11" s="124">
        <f t="shared" si="5"/>
        <v>7.0480887440317927E-2</v>
      </c>
      <c r="M11" s="109" t="s">
        <v>450</v>
      </c>
      <c r="N11" s="95">
        <v>17020016</v>
      </c>
      <c r="O11" s="120">
        <v>175177</v>
      </c>
      <c r="P11" s="124">
        <v>63452</v>
      </c>
      <c r="R11" s="109">
        <v>0.14961949667616334</v>
      </c>
      <c r="S11" s="120">
        <v>0.13571460272238048</v>
      </c>
      <c r="T11" s="120">
        <v>0.52193012662234883</v>
      </c>
      <c r="U11" s="95">
        <f t="shared" si="6"/>
        <v>9493.6563030959169</v>
      </c>
      <c r="V11" s="95">
        <f t="shared" si="7"/>
        <v>8611.3629719404853</v>
      </c>
      <c r="W11" s="95">
        <f t="shared" si="8"/>
        <v>33117.510394441277</v>
      </c>
      <c r="X11" s="95">
        <v>17020001</v>
      </c>
      <c r="Y11" s="95">
        <v>2253.612644670488</v>
      </c>
      <c r="Z11" s="95">
        <v>1933.0107033608324</v>
      </c>
      <c r="AA11" s="110">
        <v>121.2765729270929</v>
      </c>
      <c r="AC11" s="114">
        <v>17020001</v>
      </c>
      <c r="AD11" s="120">
        <v>1.1100000000000001</v>
      </c>
      <c r="AE11" s="120">
        <v>1.1200000000000001</v>
      </c>
      <c r="AF11" s="120">
        <v>0</v>
      </c>
      <c r="AG11" s="120">
        <f t="shared" si="14"/>
        <v>0</v>
      </c>
      <c r="AH11" s="120">
        <v>0.88</v>
      </c>
      <c r="AI11" s="120">
        <v>0.18</v>
      </c>
      <c r="AJ11" s="120">
        <f t="shared" si="15"/>
        <v>0.20454545454545453</v>
      </c>
      <c r="AK11" s="120">
        <v>0.04</v>
      </c>
      <c r="AL11" s="120">
        <v>0.01</v>
      </c>
      <c r="AM11" s="124">
        <f t="shared" si="16"/>
        <v>0.25</v>
      </c>
      <c r="AO11" s="109">
        <f t="shared" si="10"/>
        <v>0</v>
      </c>
      <c r="AP11" s="120">
        <f t="shared" si="11"/>
        <v>395.38855296017022</v>
      </c>
      <c r="AQ11" s="124">
        <f t="shared" si="12"/>
        <v>30.319143231773225</v>
      </c>
      <c r="AS11" s="135">
        <f t="shared" si="13"/>
        <v>425.70769619194346</v>
      </c>
    </row>
    <row r="12" spans="1:45" x14ac:dyDescent="0.3">
      <c r="A12" s="109" t="s">
        <v>457</v>
      </c>
      <c r="B12" s="120">
        <v>0.78</v>
      </c>
      <c r="C12" s="120">
        <v>0.84</v>
      </c>
      <c r="D12" s="120">
        <v>0.19</v>
      </c>
      <c r="E12" s="120">
        <f t="shared" si="0"/>
        <v>874.029</v>
      </c>
      <c r="F12" s="120">
        <f t="shared" si="1"/>
        <v>941.26199999999994</v>
      </c>
      <c r="G12" s="120">
        <f t="shared" si="2"/>
        <v>212.90449999999998</v>
      </c>
      <c r="H12" s="120">
        <v>7542</v>
      </c>
      <c r="I12" s="120">
        <f t="shared" si="3"/>
        <v>0.11588822593476532</v>
      </c>
      <c r="J12" s="120">
        <f t="shared" si="4"/>
        <v>0.12480270485282417</v>
      </c>
      <c r="K12" s="124">
        <f t="shared" si="5"/>
        <v>2.8229183240519755E-2</v>
      </c>
      <c r="M12" s="109" t="s">
        <v>450</v>
      </c>
      <c r="N12" s="95">
        <v>17030003</v>
      </c>
      <c r="O12" s="120">
        <v>175177</v>
      </c>
      <c r="P12" s="124">
        <v>78186</v>
      </c>
      <c r="R12" s="109">
        <v>0.14961949667616334</v>
      </c>
      <c r="S12" s="120">
        <v>0.13571460272238048</v>
      </c>
      <c r="T12" s="120">
        <v>0.52193012662234883</v>
      </c>
      <c r="U12" s="95">
        <f t="shared" si="6"/>
        <v>11698.149967122506</v>
      </c>
      <c r="V12" s="95">
        <f t="shared" si="7"/>
        <v>10610.98192845204</v>
      </c>
      <c r="W12" s="95">
        <f t="shared" si="8"/>
        <v>40807.628880094962</v>
      </c>
      <c r="X12" s="95">
        <v>17020002</v>
      </c>
      <c r="Y12" s="95">
        <v>578.59540690102403</v>
      </c>
      <c r="Z12" s="95">
        <v>608.42589072869168</v>
      </c>
      <c r="AA12" s="110">
        <v>138.07928423688747</v>
      </c>
      <c r="AC12" s="114">
        <v>17020002</v>
      </c>
      <c r="AD12" s="120">
        <v>0.11</v>
      </c>
      <c r="AE12" s="120">
        <v>0.05</v>
      </c>
      <c r="AF12" s="120">
        <f t="shared" si="9"/>
        <v>0.06</v>
      </c>
      <c r="AG12" s="120">
        <f t="shared" si="14"/>
        <v>0.54545454545454541</v>
      </c>
      <c r="AH12" s="120">
        <v>0.38</v>
      </c>
      <c r="AI12" s="120">
        <v>0.06</v>
      </c>
      <c r="AJ12" s="120">
        <f t="shared" si="15"/>
        <v>0.15789473684210525</v>
      </c>
      <c r="AK12" s="120">
        <v>0.09</v>
      </c>
      <c r="AL12" s="120">
        <v>0.01</v>
      </c>
      <c r="AM12" s="124">
        <f t="shared" si="16"/>
        <v>0.11111111111111112</v>
      </c>
      <c r="AO12" s="109">
        <f t="shared" si="10"/>
        <v>315.59749467328584</v>
      </c>
      <c r="AP12" s="120">
        <f t="shared" si="11"/>
        <v>96.067245904530267</v>
      </c>
      <c r="AQ12" s="124">
        <f t="shared" si="12"/>
        <v>15.342142692987498</v>
      </c>
      <c r="AS12" s="135">
        <f t="shared" si="13"/>
        <v>427.00688327080366</v>
      </c>
    </row>
    <row r="13" spans="1:45" x14ac:dyDescent="0.3">
      <c r="A13" s="109" t="s">
        <v>458</v>
      </c>
      <c r="B13" s="120">
        <v>23.88</v>
      </c>
      <c r="C13" s="120">
        <v>7.64</v>
      </c>
      <c r="D13" s="120">
        <v>2.0299999999999998</v>
      </c>
      <c r="E13" s="120">
        <f t="shared" si="0"/>
        <v>26758.733999999997</v>
      </c>
      <c r="F13" s="120">
        <f t="shared" si="1"/>
        <v>8561.0019999999986</v>
      </c>
      <c r="G13" s="120">
        <f t="shared" si="2"/>
        <v>2274.7164999999995</v>
      </c>
      <c r="H13" s="120">
        <v>63011</v>
      </c>
      <c r="I13" s="120">
        <f t="shared" si="3"/>
        <v>0.42466766120201227</v>
      </c>
      <c r="J13" s="120">
        <f t="shared" si="4"/>
        <v>0.13586519814000728</v>
      </c>
      <c r="K13" s="124">
        <f t="shared" si="5"/>
        <v>3.6100307882750621E-2</v>
      </c>
      <c r="M13" s="109" t="s">
        <v>450</v>
      </c>
      <c r="N13" s="95">
        <v>17070101</v>
      </c>
      <c r="O13" s="120">
        <v>175177</v>
      </c>
      <c r="P13" s="124">
        <v>33539</v>
      </c>
      <c r="R13" s="109">
        <v>0.14961949667616334</v>
      </c>
      <c r="S13" s="120">
        <v>0.13571460272238048</v>
      </c>
      <c r="T13" s="120">
        <v>0.52193012662234883</v>
      </c>
      <c r="U13" s="95">
        <f t="shared" si="6"/>
        <v>5018.0882990218424</v>
      </c>
      <c r="V13" s="95">
        <f t="shared" si="7"/>
        <v>4551.7320607059191</v>
      </c>
      <c r="W13" s="95">
        <f t="shared" si="8"/>
        <v>17505.014516786956</v>
      </c>
      <c r="X13" s="95">
        <v>17020003</v>
      </c>
      <c r="Y13" s="95">
        <v>3983.9335853188295</v>
      </c>
      <c r="Z13" s="95">
        <v>3669.074318092019</v>
      </c>
      <c r="AA13" s="110">
        <v>77.108391973912831</v>
      </c>
      <c r="AC13" s="114">
        <v>17020003</v>
      </c>
      <c r="AD13" s="120">
        <v>3.06</v>
      </c>
      <c r="AE13" s="120">
        <v>2.14</v>
      </c>
      <c r="AF13" s="120">
        <f t="shared" si="9"/>
        <v>0.91999999999999993</v>
      </c>
      <c r="AG13" s="120">
        <f t="shared" si="14"/>
        <v>0.30065359477124182</v>
      </c>
      <c r="AH13" s="120">
        <v>0.87</v>
      </c>
      <c r="AI13" s="120">
        <v>0.35</v>
      </c>
      <c r="AJ13" s="120">
        <f t="shared" si="15"/>
        <v>0.4022988505747126</v>
      </c>
      <c r="AK13" s="120">
        <v>0.14000000000000001</v>
      </c>
      <c r="AL13" s="120">
        <v>0.06</v>
      </c>
      <c r="AM13" s="124">
        <f t="shared" si="16"/>
        <v>0.42857142857142849</v>
      </c>
      <c r="AO13" s="109">
        <f t="shared" si="10"/>
        <v>1197.7839537559878</v>
      </c>
      <c r="AP13" s="120">
        <f t="shared" si="11"/>
        <v>1476.0643808416166</v>
      </c>
      <c r="AQ13" s="124">
        <f t="shared" si="12"/>
        <v>33.046453703105492</v>
      </c>
      <c r="AS13" s="135">
        <f t="shared" si="13"/>
        <v>2706.8947883007099</v>
      </c>
    </row>
    <row r="14" spans="1:45" x14ac:dyDescent="0.3">
      <c r="A14" s="109" t="s">
        <v>459</v>
      </c>
      <c r="B14" s="120">
        <v>0.25</v>
      </c>
      <c r="C14" s="120">
        <v>0.24</v>
      </c>
      <c r="D14" s="120">
        <v>0.01</v>
      </c>
      <c r="E14" s="120">
        <f t="shared" si="0"/>
        <v>280.13749999999999</v>
      </c>
      <c r="F14" s="120">
        <f t="shared" si="1"/>
        <v>268.93199999999996</v>
      </c>
      <c r="G14" s="120">
        <f t="shared" si="2"/>
        <v>11.205499999999999</v>
      </c>
      <c r="H14" s="120">
        <v>2344</v>
      </c>
      <c r="I14" s="120">
        <f t="shared" si="3"/>
        <v>0.11951258532423208</v>
      </c>
      <c r="J14" s="120">
        <f t="shared" si="4"/>
        <v>0.11473208191126279</v>
      </c>
      <c r="K14" s="124">
        <f t="shared" si="5"/>
        <v>4.7805034129692831E-3</v>
      </c>
      <c r="M14" s="109" t="s">
        <v>451</v>
      </c>
      <c r="N14" s="95">
        <v>17020005</v>
      </c>
      <c r="O14" s="120">
        <v>72453</v>
      </c>
      <c r="P14" s="124">
        <v>930</v>
      </c>
      <c r="R14" s="109">
        <v>0.26556285194366031</v>
      </c>
      <c r="S14" s="120">
        <v>0.12780412947228151</v>
      </c>
      <c r="T14" s="120">
        <v>0.15590177100199168</v>
      </c>
      <c r="U14" s="95">
        <f t="shared" si="6"/>
        <v>246.97345230760408</v>
      </c>
      <c r="V14" s="95">
        <f t="shared" si="7"/>
        <v>118.85784040922181</v>
      </c>
      <c r="W14" s="95">
        <f t="shared" si="8"/>
        <v>144.98864703185225</v>
      </c>
      <c r="X14" s="95">
        <v>17020004</v>
      </c>
      <c r="Y14" s="95">
        <v>406.94079345751766</v>
      </c>
      <c r="Z14" s="95">
        <v>435.60019557855219</v>
      </c>
      <c r="AA14" s="110">
        <v>113.82113166926815</v>
      </c>
      <c r="AC14" s="114">
        <v>17020004</v>
      </c>
      <c r="AD14" s="120">
        <v>0.28000000000000003</v>
      </c>
      <c r="AE14" s="120">
        <v>0.24</v>
      </c>
      <c r="AF14" s="120">
        <f t="shared" si="9"/>
        <v>4.0000000000000036E-2</v>
      </c>
      <c r="AG14" s="120">
        <f t="shared" si="14"/>
        <v>0.14285714285714296</v>
      </c>
      <c r="AH14" s="120">
        <v>0.37</v>
      </c>
      <c r="AI14" s="120">
        <v>0.06</v>
      </c>
      <c r="AJ14" s="120">
        <f t="shared" si="15"/>
        <v>0.16216216216216217</v>
      </c>
      <c r="AK14" s="120">
        <v>0.14000000000000001</v>
      </c>
      <c r="AL14" s="120">
        <v>0.01</v>
      </c>
      <c r="AM14" s="124">
        <f t="shared" si="16"/>
        <v>7.1428571428571425E-2</v>
      </c>
      <c r="AO14" s="109">
        <f t="shared" si="10"/>
        <v>58.134399065359709</v>
      </c>
      <c r="AP14" s="120">
        <f t="shared" si="11"/>
        <v>70.637869553278733</v>
      </c>
      <c r="AQ14" s="124">
        <f t="shared" si="12"/>
        <v>8.1300808335191537</v>
      </c>
      <c r="AS14" s="135">
        <f t="shared" si="13"/>
        <v>136.90234945215758</v>
      </c>
    </row>
    <row r="15" spans="1:45" x14ac:dyDescent="0.3">
      <c r="A15" s="109" t="s">
        <v>460</v>
      </c>
      <c r="B15" s="120">
        <v>26.88</v>
      </c>
      <c r="C15" s="120">
        <v>15.21</v>
      </c>
      <c r="D15" s="120">
        <v>2.95</v>
      </c>
      <c r="E15" s="120">
        <f t="shared" si="0"/>
        <v>30120.383999999998</v>
      </c>
      <c r="F15" s="120">
        <f t="shared" si="1"/>
        <v>17043.565500000001</v>
      </c>
      <c r="G15" s="120">
        <f t="shared" si="2"/>
        <v>3305.6224999999999</v>
      </c>
      <c r="H15" s="120">
        <v>81229</v>
      </c>
      <c r="I15" s="120">
        <f t="shared" si="3"/>
        <v>0.3708082581344101</v>
      </c>
      <c r="J15" s="120">
        <f t="shared" si="4"/>
        <v>0.20982119070775215</v>
      </c>
      <c r="K15" s="124">
        <f t="shared" si="5"/>
        <v>4.0695102734245155E-2</v>
      </c>
      <c r="M15" s="109" t="s">
        <v>451</v>
      </c>
      <c r="N15" s="95">
        <v>17020008</v>
      </c>
      <c r="O15" s="120">
        <v>72453</v>
      </c>
      <c r="P15" s="124">
        <v>4</v>
      </c>
      <c r="R15" s="109">
        <v>0.26556285194366031</v>
      </c>
      <c r="S15" s="120">
        <v>0.12780412947228151</v>
      </c>
      <c r="T15" s="120">
        <v>0.15590177100199168</v>
      </c>
      <c r="U15" s="95">
        <f t="shared" si="6"/>
        <v>1.0622514077746412</v>
      </c>
      <c r="V15" s="95">
        <f t="shared" si="7"/>
        <v>0.51121651788912603</v>
      </c>
      <c r="W15" s="95">
        <f t="shared" si="8"/>
        <v>0.62360708400796672</v>
      </c>
      <c r="X15" s="95">
        <v>17020005</v>
      </c>
      <c r="Y15" s="95">
        <v>2298.2301138001308</v>
      </c>
      <c r="Z15" s="95">
        <v>2099.8571152204158</v>
      </c>
      <c r="AA15" s="110">
        <v>947.98061462154783</v>
      </c>
      <c r="AC15" s="114">
        <v>17020005</v>
      </c>
      <c r="AD15" s="120">
        <v>1.77</v>
      </c>
      <c r="AE15" s="120">
        <v>1.53</v>
      </c>
      <c r="AF15" s="120">
        <f t="shared" si="9"/>
        <v>0.24</v>
      </c>
      <c r="AG15" s="120">
        <f t="shared" si="14"/>
        <v>0.13559322033898305</v>
      </c>
      <c r="AH15" s="120">
        <v>0.64</v>
      </c>
      <c r="AI15" s="120">
        <v>0.19</v>
      </c>
      <c r="AJ15" s="120">
        <f t="shared" si="15"/>
        <v>0.296875</v>
      </c>
      <c r="AK15" s="120">
        <v>5.69</v>
      </c>
      <c r="AL15" s="120">
        <v>1.21</v>
      </c>
      <c r="AM15" s="124">
        <f t="shared" si="16"/>
        <v>0.21265377855887521</v>
      </c>
      <c r="AO15" s="109">
        <f t="shared" si="10"/>
        <v>311.62442221018722</v>
      </c>
      <c r="AP15" s="120">
        <f t="shared" si="11"/>
        <v>623.39508108106099</v>
      </c>
      <c r="AQ15" s="124">
        <f t="shared" si="12"/>
        <v>201.59165969983707</v>
      </c>
      <c r="AS15" s="135">
        <f t="shared" si="13"/>
        <v>1136.6111629910852</v>
      </c>
    </row>
    <row r="16" spans="1:45" x14ac:dyDescent="0.3">
      <c r="A16" s="109" t="s">
        <v>461</v>
      </c>
      <c r="B16" s="120">
        <v>52.58</v>
      </c>
      <c r="C16" s="120">
        <v>6.25</v>
      </c>
      <c r="D16" s="120">
        <v>7.7</v>
      </c>
      <c r="E16" s="120">
        <f t="shared" si="0"/>
        <v>58918.518999999993</v>
      </c>
      <c r="F16" s="120">
        <f t="shared" si="1"/>
        <v>7003.4375</v>
      </c>
      <c r="G16" s="120">
        <f t="shared" si="2"/>
        <v>8628.2350000000006</v>
      </c>
      <c r="H16" s="120">
        <v>70900</v>
      </c>
      <c r="I16" s="120">
        <f t="shared" si="3"/>
        <v>0.83100873060648794</v>
      </c>
      <c r="J16" s="120">
        <f t="shared" si="4"/>
        <v>9.877909026798308E-2</v>
      </c>
      <c r="K16" s="124">
        <f t="shared" si="5"/>
        <v>0.12169583921015516</v>
      </c>
      <c r="M16" s="109" t="s">
        <v>451</v>
      </c>
      <c r="N16" s="95">
        <v>17020009</v>
      </c>
      <c r="O16" s="120">
        <v>72453</v>
      </c>
      <c r="P16" s="124">
        <v>8932</v>
      </c>
      <c r="R16" s="109">
        <v>0.26556285194366031</v>
      </c>
      <c r="S16" s="120">
        <v>0.12780412947228151</v>
      </c>
      <c r="T16" s="120">
        <v>0.15590177100199168</v>
      </c>
      <c r="U16" s="95">
        <f t="shared" si="6"/>
        <v>2372.0073935607738</v>
      </c>
      <c r="V16" s="95">
        <f t="shared" si="7"/>
        <v>1141.5464844464184</v>
      </c>
      <c r="W16" s="95">
        <f t="shared" si="8"/>
        <v>1392.5146185897897</v>
      </c>
      <c r="X16" s="95">
        <v>17020006</v>
      </c>
      <c r="Y16" s="95">
        <v>4798.7194617414907</v>
      </c>
      <c r="Z16" s="95">
        <v>5064.9152939520382</v>
      </c>
      <c r="AA16" s="110">
        <v>1741.0646322960131</v>
      </c>
      <c r="AC16" s="114">
        <v>17020006</v>
      </c>
      <c r="AD16" s="120">
        <v>2.5</v>
      </c>
      <c r="AE16" s="120">
        <v>1.1000000000000001</v>
      </c>
      <c r="AF16" s="120">
        <f t="shared" si="9"/>
        <v>1.4</v>
      </c>
      <c r="AG16" s="120">
        <f t="shared" si="14"/>
        <v>0.55999999999999994</v>
      </c>
      <c r="AH16" s="120">
        <v>1.1499999999999999</v>
      </c>
      <c r="AI16" s="120">
        <v>0.34</v>
      </c>
      <c r="AJ16" s="120">
        <f t="shared" si="15"/>
        <v>0.29565217391304355</v>
      </c>
      <c r="AK16" s="120">
        <v>0</v>
      </c>
      <c r="AL16" s="120">
        <v>0</v>
      </c>
      <c r="AM16" s="124">
        <v>0</v>
      </c>
      <c r="AO16" s="109">
        <f t="shared" si="10"/>
        <v>2687.2828985752344</v>
      </c>
      <c r="AP16" s="120">
        <f t="shared" si="11"/>
        <v>1497.453217342342</v>
      </c>
      <c r="AQ16" s="124">
        <f t="shared" si="12"/>
        <v>0</v>
      </c>
      <c r="AS16" s="135">
        <f t="shared" si="13"/>
        <v>4184.7361159175762</v>
      </c>
    </row>
    <row r="17" spans="1:45" x14ac:dyDescent="0.3">
      <c r="A17" s="109" t="s">
        <v>462</v>
      </c>
      <c r="B17" s="120">
        <v>7.3</v>
      </c>
      <c r="C17" s="120">
        <v>5.73</v>
      </c>
      <c r="D17" s="120">
        <v>0.01</v>
      </c>
      <c r="E17" s="120">
        <f t="shared" si="0"/>
        <v>8180.0149999999994</v>
      </c>
      <c r="F17" s="120">
        <f t="shared" si="1"/>
        <v>6420.7515000000003</v>
      </c>
      <c r="G17" s="120">
        <f t="shared" si="2"/>
        <v>11.205499999999999</v>
      </c>
      <c r="H17" s="120">
        <v>79252</v>
      </c>
      <c r="I17" s="120">
        <f t="shared" si="3"/>
        <v>0.10321525008832584</v>
      </c>
      <c r="J17" s="120">
        <f t="shared" si="4"/>
        <v>8.1016901781658504E-2</v>
      </c>
      <c r="K17" s="124">
        <f t="shared" si="5"/>
        <v>1.4139075354565182E-4</v>
      </c>
      <c r="M17" s="109" t="s">
        <v>451</v>
      </c>
      <c r="N17" s="95">
        <v>17020010</v>
      </c>
      <c r="O17" s="120">
        <v>72453</v>
      </c>
      <c r="P17" s="124">
        <v>43090</v>
      </c>
      <c r="R17" s="109">
        <v>0.26556285194366031</v>
      </c>
      <c r="S17" s="120">
        <v>0.12780412947228151</v>
      </c>
      <c r="T17" s="120">
        <v>0.15590177100199168</v>
      </c>
      <c r="U17" s="95">
        <f t="shared" si="6"/>
        <v>11443.103290252322</v>
      </c>
      <c r="V17" s="95">
        <f t="shared" si="7"/>
        <v>5507.07993896061</v>
      </c>
      <c r="W17" s="95">
        <f t="shared" si="8"/>
        <v>6717.8073124758212</v>
      </c>
      <c r="X17" s="95">
        <v>17020007</v>
      </c>
      <c r="Y17" s="95">
        <v>167.02143925644762</v>
      </c>
      <c r="Z17" s="95">
        <v>176.28649660650547</v>
      </c>
      <c r="AA17" s="110">
        <v>60.59848320848625</v>
      </c>
      <c r="AC17" s="114">
        <v>17020007</v>
      </c>
      <c r="AD17" s="120">
        <v>0.08</v>
      </c>
      <c r="AE17" s="120">
        <v>0.28999999999999998</v>
      </c>
      <c r="AF17" s="120">
        <v>0</v>
      </c>
      <c r="AG17" s="120">
        <f t="shared" si="14"/>
        <v>0</v>
      </c>
      <c r="AH17" s="120">
        <v>0.17</v>
      </c>
      <c r="AI17" s="120">
        <v>0.02</v>
      </c>
      <c r="AJ17" s="120">
        <f t="shared" si="15"/>
        <v>0.11764705882352941</v>
      </c>
      <c r="AK17" s="120">
        <v>0</v>
      </c>
      <c r="AL17" s="120">
        <v>0</v>
      </c>
      <c r="AM17" s="124">
        <v>0</v>
      </c>
      <c r="AO17" s="109">
        <f t="shared" si="10"/>
        <v>0</v>
      </c>
      <c r="AP17" s="120">
        <f t="shared" si="11"/>
        <v>20.739587836059467</v>
      </c>
      <c r="AQ17" s="124">
        <f t="shared" si="12"/>
        <v>0</v>
      </c>
      <c r="AS17" s="135">
        <f t="shared" si="13"/>
        <v>20.739587836059467</v>
      </c>
    </row>
    <row r="18" spans="1:45" x14ac:dyDescent="0.3">
      <c r="A18" s="109" t="s">
        <v>463</v>
      </c>
      <c r="B18" s="120">
        <v>14.94</v>
      </c>
      <c r="C18" s="120">
        <v>2.64</v>
      </c>
      <c r="D18" s="120">
        <v>5.21</v>
      </c>
      <c r="E18" s="120">
        <f t="shared" si="0"/>
        <v>16741.017</v>
      </c>
      <c r="F18" s="120">
        <f t="shared" si="1"/>
        <v>2958.252</v>
      </c>
      <c r="G18" s="120">
        <f t="shared" si="2"/>
        <v>5838.0654999999997</v>
      </c>
      <c r="H18" s="120">
        <v>28666</v>
      </c>
      <c r="I18" s="120">
        <f t="shared" si="3"/>
        <v>0.58400254657085049</v>
      </c>
      <c r="J18" s="120">
        <f t="shared" si="4"/>
        <v>0.10319723714504989</v>
      </c>
      <c r="K18" s="124">
        <f t="shared" si="5"/>
        <v>0.20365818391125373</v>
      </c>
      <c r="M18" s="109" t="s">
        <v>451</v>
      </c>
      <c r="N18" s="95">
        <v>17020011</v>
      </c>
      <c r="O18" s="120">
        <v>72453</v>
      </c>
      <c r="P18" s="124">
        <v>19497</v>
      </c>
      <c r="R18" s="109">
        <v>0.26556285194366031</v>
      </c>
      <c r="S18" s="120">
        <v>0.12780412947228151</v>
      </c>
      <c r="T18" s="120">
        <v>0.15590177100199168</v>
      </c>
      <c r="U18" s="95">
        <f t="shared" si="6"/>
        <v>5177.6789243455451</v>
      </c>
      <c r="V18" s="95">
        <f t="shared" si="7"/>
        <v>2491.7971123210727</v>
      </c>
      <c r="W18" s="95">
        <f t="shared" si="8"/>
        <v>3039.6168292258317</v>
      </c>
      <c r="X18" s="95">
        <v>17020008</v>
      </c>
      <c r="Y18" s="95">
        <v>1166.2669378740156</v>
      </c>
      <c r="Z18" s="95">
        <v>1230.3524448120925</v>
      </c>
      <c r="AA18" s="110">
        <v>423.38152931014037</v>
      </c>
      <c r="AC18" s="114">
        <v>17020008</v>
      </c>
      <c r="AD18" s="120">
        <v>0.56000000000000005</v>
      </c>
      <c r="AE18" s="120">
        <v>0.12</v>
      </c>
      <c r="AF18" s="120">
        <f t="shared" si="9"/>
        <v>0.44000000000000006</v>
      </c>
      <c r="AG18" s="120">
        <f t="shared" si="14"/>
        <v>0.7857142857142857</v>
      </c>
      <c r="AH18" s="120">
        <v>0.32</v>
      </c>
      <c r="AI18" s="120">
        <v>0.08</v>
      </c>
      <c r="AJ18" s="120">
        <f t="shared" si="15"/>
        <v>0.25</v>
      </c>
      <c r="AK18" s="120">
        <v>0</v>
      </c>
      <c r="AL18" s="120">
        <v>0</v>
      </c>
      <c r="AM18" s="124">
        <v>0</v>
      </c>
      <c r="AO18" s="109">
        <f t="shared" si="10"/>
        <v>916.35259404386943</v>
      </c>
      <c r="AP18" s="120">
        <f t="shared" si="11"/>
        <v>307.58811120302312</v>
      </c>
      <c r="AQ18" s="124">
        <f t="shared" si="12"/>
        <v>0</v>
      </c>
      <c r="AS18" s="135">
        <f t="shared" si="13"/>
        <v>1223.9407052468925</v>
      </c>
    </row>
    <row r="19" spans="1:45" x14ac:dyDescent="0.3">
      <c r="A19" s="109" t="s">
        <v>464</v>
      </c>
      <c r="B19" s="120">
        <v>204.48</v>
      </c>
      <c r="C19" s="120">
        <v>153.21</v>
      </c>
      <c r="D19" s="120">
        <v>4.5599999999999996</v>
      </c>
      <c r="E19" s="120">
        <f t="shared" si="0"/>
        <v>229130.06399999998</v>
      </c>
      <c r="F19" s="120">
        <f t="shared" si="1"/>
        <v>171679.46549999999</v>
      </c>
      <c r="G19" s="120">
        <f t="shared" si="2"/>
        <v>5109.7079999999996</v>
      </c>
      <c r="H19" s="120">
        <v>1793583</v>
      </c>
      <c r="I19" s="120">
        <f t="shared" si="3"/>
        <v>0.12774990842352987</v>
      </c>
      <c r="J19" s="120">
        <f t="shared" si="4"/>
        <v>9.5718718063228736E-2</v>
      </c>
      <c r="K19" s="124">
        <f t="shared" si="5"/>
        <v>2.8488829343275442E-3</v>
      </c>
      <c r="M19" s="109" t="s">
        <v>452</v>
      </c>
      <c r="N19" s="95">
        <v>17100101</v>
      </c>
      <c r="O19" s="120">
        <v>71404</v>
      </c>
      <c r="P19" s="124">
        <v>6911</v>
      </c>
      <c r="R19" s="109">
        <v>0.14230176211453743</v>
      </c>
      <c r="S19" s="120">
        <v>0.11882599118942731</v>
      </c>
      <c r="T19" s="120">
        <v>4.8237885462555061E-4</v>
      </c>
      <c r="U19" s="95">
        <f t="shared" si="6"/>
        <v>983.4474779735682</v>
      </c>
      <c r="V19" s="95">
        <f t="shared" si="7"/>
        <v>821.20642511013216</v>
      </c>
      <c r="W19" s="95">
        <f t="shared" si="8"/>
        <v>3.3337202643171802</v>
      </c>
      <c r="X19" s="95">
        <v>17020009</v>
      </c>
      <c r="Y19" s="95">
        <v>2372.0073935607738</v>
      </c>
      <c r="Z19" s="95">
        <v>1141.5464844464184</v>
      </c>
      <c r="AA19" s="110">
        <v>1392.5146185897897</v>
      </c>
      <c r="AC19" s="114">
        <v>17020009</v>
      </c>
      <c r="AD19" s="120">
        <v>1.86</v>
      </c>
      <c r="AE19" s="120">
        <v>0.93</v>
      </c>
      <c r="AF19" s="120">
        <f t="shared" si="9"/>
        <v>0.93</v>
      </c>
      <c r="AG19" s="120">
        <f t="shared" si="14"/>
        <v>0.5</v>
      </c>
      <c r="AH19" s="120">
        <v>0.19</v>
      </c>
      <c r="AI19" s="120">
        <v>0.12</v>
      </c>
      <c r="AJ19" s="120">
        <f t="shared" si="15"/>
        <v>0.63157894736842102</v>
      </c>
      <c r="AK19" s="120">
        <v>5.51</v>
      </c>
      <c r="AL19" s="120">
        <v>1.24</v>
      </c>
      <c r="AM19" s="124">
        <f t="shared" si="16"/>
        <v>0.22504537205081671</v>
      </c>
      <c r="AO19" s="109">
        <f t="shared" si="10"/>
        <v>1186.0036967803869</v>
      </c>
      <c r="AP19" s="120">
        <f t="shared" si="11"/>
        <v>720.97672701879048</v>
      </c>
      <c r="AQ19" s="124">
        <f t="shared" si="12"/>
        <v>313.37897042674035</v>
      </c>
      <c r="AS19" s="135">
        <f t="shared" si="13"/>
        <v>2220.3593942259176</v>
      </c>
    </row>
    <row r="20" spans="1:45" x14ac:dyDescent="0.3">
      <c r="A20" s="109" t="s">
        <v>465</v>
      </c>
      <c r="B20" s="120">
        <v>22.1</v>
      </c>
      <c r="C20" s="120">
        <v>18.16</v>
      </c>
      <c r="D20" s="120">
        <v>0.12</v>
      </c>
      <c r="E20" s="120">
        <f t="shared" si="0"/>
        <v>24764.154999999999</v>
      </c>
      <c r="F20" s="120">
        <f t="shared" si="1"/>
        <v>20349.187999999998</v>
      </c>
      <c r="G20" s="120">
        <f t="shared" si="2"/>
        <v>134.46599999999998</v>
      </c>
      <c r="H20" s="120">
        <v>240661</v>
      </c>
      <c r="I20" s="120">
        <f t="shared" si="3"/>
        <v>0.10290057383622606</v>
      </c>
      <c r="J20" s="120">
        <f t="shared" si="4"/>
        <v>8.4555403659088924E-2</v>
      </c>
      <c r="K20" s="124">
        <f t="shared" si="5"/>
        <v>5.5873614752701924E-4</v>
      </c>
      <c r="M20" s="109" t="s">
        <v>452</v>
      </c>
      <c r="N20" s="95">
        <v>17110020</v>
      </c>
      <c r="O20" s="120">
        <v>71404</v>
      </c>
      <c r="P20" s="124">
        <v>58869</v>
      </c>
      <c r="R20" s="109">
        <v>0.14230176211453743</v>
      </c>
      <c r="S20" s="120">
        <v>0.11882599118942731</v>
      </c>
      <c r="T20" s="120">
        <v>4.8237885462555061E-4</v>
      </c>
      <c r="U20" s="95">
        <f t="shared" si="6"/>
        <v>8377.1624339207046</v>
      </c>
      <c r="V20" s="95">
        <f t="shared" si="7"/>
        <v>6995.1672753303965</v>
      </c>
      <c r="W20" s="95">
        <f t="shared" si="8"/>
        <v>28.397160792951539</v>
      </c>
      <c r="X20" s="95">
        <v>17020010</v>
      </c>
      <c r="Y20" s="95">
        <v>17137.282997906783</v>
      </c>
      <c r="Z20" s="95">
        <v>9886.5521917232873</v>
      </c>
      <c r="AA20" s="110">
        <v>9039.0681204287193</v>
      </c>
      <c r="AC20" s="114">
        <v>17020010</v>
      </c>
      <c r="AD20" s="120">
        <v>10.210000000000001</v>
      </c>
      <c r="AE20" s="120">
        <v>4.45</v>
      </c>
      <c r="AF20" s="120">
        <f t="shared" si="9"/>
        <v>5.7600000000000007</v>
      </c>
      <c r="AG20" s="120">
        <f t="shared" si="14"/>
        <v>0.56415279138099905</v>
      </c>
      <c r="AH20" s="120">
        <v>0.9</v>
      </c>
      <c r="AI20" s="120">
        <v>0.93</v>
      </c>
      <c r="AJ20" s="120">
        <v>1</v>
      </c>
      <c r="AK20" s="120">
        <v>8.16</v>
      </c>
      <c r="AL20" s="120">
        <v>1.85</v>
      </c>
      <c r="AM20" s="124">
        <f t="shared" si="16"/>
        <v>0.2267156862745098</v>
      </c>
      <c r="AO20" s="109">
        <f t="shared" si="10"/>
        <v>9668.0460399552467</v>
      </c>
      <c r="AP20" s="120">
        <f t="shared" si="11"/>
        <v>9886.5521917232873</v>
      </c>
      <c r="AQ20" s="124">
        <f t="shared" si="12"/>
        <v>2049.2985322050404</v>
      </c>
      <c r="AS20" s="135">
        <f t="shared" si="13"/>
        <v>21603.896763883575</v>
      </c>
    </row>
    <row r="21" spans="1:45" x14ac:dyDescent="0.3">
      <c r="A21" s="109" t="s">
        <v>466</v>
      </c>
      <c r="B21" s="120">
        <v>10.49</v>
      </c>
      <c r="C21" s="120">
        <v>6.5</v>
      </c>
      <c r="D21" s="120">
        <v>1.2</v>
      </c>
      <c r="E21" s="120">
        <f t="shared" si="0"/>
        <v>11754.5695</v>
      </c>
      <c r="F21" s="120">
        <f t="shared" si="1"/>
        <v>7283.5749999999998</v>
      </c>
      <c r="G21" s="120">
        <f t="shared" si="2"/>
        <v>1344.6599999999999</v>
      </c>
      <c r="H21" s="120">
        <v>36841</v>
      </c>
      <c r="I21" s="120">
        <f t="shared" si="3"/>
        <v>0.31906217257946307</v>
      </c>
      <c r="J21" s="120">
        <f t="shared" si="4"/>
        <v>0.1977029668032898</v>
      </c>
      <c r="K21" s="124">
        <f t="shared" si="5"/>
        <v>3.6499009255991963E-2</v>
      </c>
      <c r="M21" s="109" t="s">
        <v>452</v>
      </c>
      <c r="N21" s="95">
        <v>17110021</v>
      </c>
      <c r="O21" s="120">
        <v>71404</v>
      </c>
      <c r="P21" s="124">
        <v>5624</v>
      </c>
      <c r="R21" s="109">
        <v>0.14230176211453743</v>
      </c>
      <c r="S21" s="120">
        <v>0.11882599118942731</v>
      </c>
      <c r="T21" s="120">
        <v>4.8237885462555061E-4</v>
      </c>
      <c r="U21" s="95">
        <f t="shared" si="6"/>
        <v>800.30511013215857</v>
      </c>
      <c r="V21" s="95">
        <f t="shared" si="7"/>
        <v>668.27737444933916</v>
      </c>
      <c r="W21" s="95">
        <f t="shared" si="8"/>
        <v>2.7128986784140965</v>
      </c>
      <c r="X21" s="95">
        <v>17020011</v>
      </c>
      <c r="Y21" s="95">
        <v>5178.0621740708157</v>
      </c>
      <c r="Z21" s="95">
        <v>2492.0842684752624</v>
      </c>
      <c r="AA21" s="110">
        <v>3039.6253758746348</v>
      </c>
      <c r="AC21" s="114">
        <v>17020011</v>
      </c>
      <c r="AD21" s="120">
        <v>3.2</v>
      </c>
      <c r="AE21" s="120">
        <v>0.68</v>
      </c>
      <c r="AF21" s="120">
        <f t="shared" si="9"/>
        <v>2.52</v>
      </c>
      <c r="AG21" s="120">
        <f t="shared" si="14"/>
        <v>0.78749999999999998</v>
      </c>
      <c r="AH21" s="120">
        <v>0.43</v>
      </c>
      <c r="AI21" s="120">
        <v>0.28000000000000003</v>
      </c>
      <c r="AJ21" s="120">
        <f t="shared" si="15"/>
        <v>0.65116279069767447</v>
      </c>
      <c r="AK21" s="120">
        <v>4.57</v>
      </c>
      <c r="AL21" s="120">
        <v>1.03</v>
      </c>
      <c r="AM21" s="124">
        <f t="shared" si="16"/>
        <v>0.22538293216630195</v>
      </c>
      <c r="AO21" s="109">
        <f t="shared" si="10"/>
        <v>4077.7239620807673</v>
      </c>
      <c r="AP21" s="120">
        <f t="shared" si="11"/>
        <v>1622.7525469141244</v>
      </c>
      <c r="AQ21" s="124">
        <f t="shared" si="12"/>
        <v>685.0796799017229</v>
      </c>
      <c r="AS21" s="135">
        <f t="shared" si="13"/>
        <v>6385.556188896614</v>
      </c>
    </row>
    <row r="22" spans="1:45" x14ac:dyDescent="0.3">
      <c r="A22" s="109" t="s">
        <v>467</v>
      </c>
      <c r="B22" s="120">
        <v>2.88</v>
      </c>
      <c r="C22" s="120">
        <v>3.52</v>
      </c>
      <c r="D22" s="120">
        <v>1.31</v>
      </c>
      <c r="E22" s="120">
        <f t="shared" si="0"/>
        <v>3227.1839999999997</v>
      </c>
      <c r="F22" s="120">
        <f t="shared" si="1"/>
        <v>3944.3359999999998</v>
      </c>
      <c r="G22" s="120">
        <f t="shared" si="2"/>
        <v>1467.9204999999999</v>
      </c>
      <c r="H22" s="120">
        <v>19839</v>
      </c>
      <c r="I22" s="120">
        <f t="shared" si="3"/>
        <v>0.16266868289732345</v>
      </c>
      <c r="J22" s="120">
        <f t="shared" si="4"/>
        <v>0.19881727909672867</v>
      </c>
      <c r="K22" s="124">
        <f t="shared" si="5"/>
        <v>7.3991657845657546E-2</v>
      </c>
      <c r="M22" s="109" t="s">
        <v>453</v>
      </c>
      <c r="N22" s="95">
        <v>17080001</v>
      </c>
      <c r="O22" s="120">
        <v>425363</v>
      </c>
      <c r="P22" s="124">
        <v>58078</v>
      </c>
      <c r="R22" s="109">
        <v>0.15866081715647182</v>
      </c>
      <c r="S22" s="120">
        <v>0.11500619665846058</v>
      </c>
      <c r="T22" s="120">
        <v>0.24868979928968757</v>
      </c>
      <c r="U22" s="95">
        <f t="shared" si="6"/>
        <v>9214.7029388135707</v>
      </c>
      <c r="V22" s="95">
        <f t="shared" si="7"/>
        <v>6679.3298895300741</v>
      </c>
      <c r="W22" s="95">
        <f t="shared" si="8"/>
        <v>14443.406163146474</v>
      </c>
      <c r="X22" s="95">
        <v>17020012</v>
      </c>
      <c r="Y22" s="95">
        <v>328.99117113987171</v>
      </c>
      <c r="Z22" s="95">
        <v>257.680425028439</v>
      </c>
      <c r="AA22" s="110">
        <v>141.07172742040319</v>
      </c>
      <c r="AC22" s="114">
        <v>17020012</v>
      </c>
      <c r="AD22" s="120">
        <v>0.23</v>
      </c>
      <c r="AE22" s="120">
        <v>0.16</v>
      </c>
      <c r="AF22" s="120">
        <f t="shared" si="9"/>
        <v>7.0000000000000007E-2</v>
      </c>
      <c r="AG22" s="120">
        <f t="shared" si="14"/>
        <v>0.30434782608695654</v>
      </c>
      <c r="AH22" s="120">
        <v>0.17</v>
      </c>
      <c r="AI22" s="120">
        <v>0.04</v>
      </c>
      <c r="AJ22" s="120">
        <f t="shared" si="15"/>
        <v>0.23529411764705882</v>
      </c>
      <c r="AK22" s="120">
        <v>0.22</v>
      </c>
      <c r="AL22" s="120">
        <v>0.05</v>
      </c>
      <c r="AM22" s="124">
        <f t="shared" si="16"/>
        <v>0.22727272727272729</v>
      </c>
      <c r="AO22" s="109">
        <f t="shared" si="10"/>
        <v>100.12774773822183</v>
      </c>
      <c r="AP22" s="120">
        <f t="shared" si="11"/>
        <v>60.630688241985645</v>
      </c>
      <c r="AQ22" s="124">
        <f t="shared" si="12"/>
        <v>32.061756231909818</v>
      </c>
      <c r="AS22" s="135">
        <f t="shared" si="13"/>
        <v>192.82019221211729</v>
      </c>
    </row>
    <row r="23" spans="1:45" x14ac:dyDescent="0.3">
      <c r="A23" s="109" t="s">
        <v>468</v>
      </c>
      <c r="B23" s="120">
        <v>6.95</v>
      </c>
      <c r="C23" s="120">
        <v>7.52</v>
      </c>
      <c r="D23" s="120">
        <v>2.5499999999999998</v>
      </c>
      <c r="E23" s="120">
        <f t="shared" si="0"/>
        <v>7787.8225000000002</v>
      </c>
      <c r="F23" s="120">
        <f t="shared" si="1"/>
        <v>8426.5360000000001</v>
      </c>
      <c r="G23" s="120">
        <f t="shared" si="2"/>
        <v>2857.4024999999997</v>
      </c>
      <c r="H23" s="120">
        <v>72449</v>
      </c>
      <c r="I23" s="120">
        <f t="shared" si="3"/>
        <v>0.10749385774820909</v>
      </c>
      <c r="J23" s="120">
        <f t="shared" si="4"/>
        <v>0.11630990075777443</v>
      </c>
      <c r="K23" s="124">
        <f t="shared" si="5"/>
        <v>3.9440192411213403E-2</v>
      </c>
      <c r="M23" s="109" t="s">
        <v>453</v>
      </c>
      <c r="N23" s="95">
        <v>17080002</v>
      </c>
      <c r="O23" s="120">
        <v>425363</v>
      </c>
      <c r="P23" s="124">
        <v>31002</v>
      </c>
      <c r="R23" s="109">
        <v>0.15866081715647182</v>
      </c>
      <c r="S23" s="120">
        <v>0.11500619665846058</v>
      </c>
      <c r="T23" s="120">
        <v>0.24868979928968757</v>
      </c>
      <c r="U23" s="95">
        <f t="shared" si="6"/>
        <v>4918.8026534849396</v>
      </c>
      <c r="V23" s="95">
        <f t="shared" si="7"/>
        <v>3565.4221088055951</v>
      </c>
      <c r="W23" s="95">
        <f t="shared" si="8"/>
        <v>7709.8811575788941</v>
      </c>
      <c r="X23" s="95">
        <v>17020013</v>
      </c>
      <c r="Y23" s="95">
        <v>1871.6008332805604</v>
      </c>
      <c r="Z23" s="95">
        <v>1504.0858395086057</v>
      </c>
      <c r="AA23" s="110">
        <v>165.7774972695745</v>
      </c>
      <c r="AC23" s="114">
        <v>17020013</v>
      </c>
      <c r="AD23" s="120">
        <v>1.05</v>
      </c>
      <c r="AE23" s="120">
        <v>3.78</v>
      </c>
      <c r="AF23" s="120">
        <v>0</v>
      </c>
      <c r="AG23" s="120">
        <f t="shared" si="14"/>
        <v>0</v>
      </c>
      <c r="AH23" s="120">
        <v>0.32</v>
      </c>
      <c r="AI23" s="120">
        <v>0.12</v>
      </c>
      <c r="AJ23" s="120">
        <f t="shared" si="15"/>
        <v>0.375</v>
      </c>
      <c r="AK23" s="120">
        <v>0.01</v>
      </c>
      <c r="AL23" s="120">
        <v>0.01</v>
      </c>
      <c r="AM23" s="124">
        <f t="shared" si="16"/>
        <v>1</v>
      </c>
      <c r="AO23" s="109">
        <f t="shared" si="10"/>
        <v>0</v>
      </c>
      <c r="AP23" s="120">
        <f t="shared" si="11"/>
        <v>564.03218981572718</v>
      </c>
      <c r="AQ23" s="124">
        <f t="shared" si="12"/>
        <v>165.7774972695745</v>
      </c>
      <c r="AS23" s="135">
        <f t="shared" si="13"/>
        <v>729.80968708530168</v>
      </c>
    </row>
    <row r="24" spans="1:45" x14ac:dyDescent="0.3">
      <c r="A24" s="109" t="s">
        <v>469</v>
      </c>
      <c r="B24" s="120">
        <v>2.0099999999999998</v>
      </c>
      <c r="C24" s="120">
        <v>1.78</v>
      </c>
      <c r="D24" s="120">
        <v>0.01</v>
      </c>
      <c r="E24" s="120">
        <f t="shared" si="0"/>
        <v>2252.3054999999995</v>
      </c>
      <c r="F24" s="120">
        <f t="shared" si="1"/>
        <v>1994.579</v>
      </c>
      <c r="G24" s="120">
        <f t="shared" si="2"/>
        <v>11.205499999999999</v>
      </c>
      <c r="H24" s="120">
        <v>10381</v>
      </c>
      <c r="I24" s="120">
        <f t="shared" si="3"/>
        <v>0.21696421346691067</v>
      </c>
      <c r="J24" s="120">
        <f t="shared" si="4"/>
        <v>0.19213746267218956</v>
      </c>
      <c r="K24" s="124">
        <f t="shared" si="5"/>
        <v>1.0794239475965706E-3</v>
      </c>
      <c r="M24" s="109" t="s">
        <v>453</v>
      </c>
      <c r="N24" s="95">
        <v>17090012</v>
      </c>
      <c r="O24" s="120">
        <v>425363</v>
      </c>
      <c r="P24" s="124">
        <v>336283</v>
      </c>
      <c r="R24" s="109">
        <v>0.15866081715647182</v>
      </c>
      <c r="S24" s="120">
        <v>0.11500619665846058</v>
      </c>
      <c r="T24" s="120">
        <v>0.24868979928968757</v>
      </c>
      <c r="U24" s="95">
        <f t="shared" si="6"/>
        <v>53354.935575829812</v>
      </c>
      <c r="V24" s="95">
        <f t="shared" si="7"/>
        <v>38674.628830897098</v>
      </c>
      <c r="W24" s="95">
        <f t="shared" si="8"/>
        <v>83630.15177453401</v>
      </c>
      <c r="X24" s="95">
        <v>17020014</v>
      </c>
      <c r="Y24" s="95">
        <v>2765.872404063352</v>
      </c>
      <c r="Z24" s="95">
        <v>1568.4221446732847</v>
      </c>
      <c r="AA24" s="110">
        <v>306.60671575169607</v>
      </c>
      <c r="AC24" s="114">
        <v>17020014</v>
      </c>
      <c r="AD24" s="120">
        <v>0.87</v>
      </c>
      <c r="AE24" s="120">
        <v>1.54</v>
      </c>
      <c r="AF24" s="120">
        <v>0</v>
      </c>
      <c r="AG24" s="120">
        <f t="shared" si="14"/>
        <v>0</v>
      </c>
      <c r="AH24" s="120">
        <v>0.26</v>
      </c>
      <c r="AI24" s="120">
        <v>0.1</v>
      </c>
      <c r="AJ24" s="120">
        <f t="shared" si="15"/>
        <v>0.38461538461538464</v>
      </c>
      <c r="AK24" s="120">
        <v>0</v>
      </c>
      <c r="AL24" s="120">
        <v>0</v>
      </c>
      <c r="AM24" s="124">
        <v>0</v>
      </c>
      <c r="AO24" s="109">
        <f t="shared" si="10"/>
        <v>0</v>
      </c>
      <c r="AP24" s="120">
        <f t="shared" si="11"/>
        <v>603.2392864128019</v>
      </c>
      <c r="AQ24" s="124">
        <f t="shared" si="12"/>
        <v>0</v>
      </c>
      <c r="AS24" s="135">
        <f t="shared" si="13"/>
        <v>603.2392864128019</v>
      </c>
    </row>
    <row r="25" spans="1:45" x14ac:dyDescent="0.3">
      <c r="A25" s="109" t="s">
        <v>470</v>
      </c>
      <c r="B25" s="120">
        <v>7.53</v>
      </c>
      <c r="C25" s="120">
        <v>6.78</v>
      </c>
      <c r="D25" s="120">
        <v>8.74</v>
      </c>
      <c r="E25" s="120">
        <f t="shared" si="0"/>
        <v>8437.7415000000001</v>
      </c>
      <c r="F25" s="120">
        <f t="shared" si="1"/>
        <v>7597.3289999999997</v>
      </c>
      <c r="G25" s="120">
        <f t="shared" si="2"/>
        <v>9793.607</v>
      </c>
      <c r="H25" s="120">
        <v>54359</v>
      </c>
      <c r="I25" s="120">
        <f t="shared" si="3"/>
        <v>0.15522252984786328</v>
      </c>
      <c r="J25" s="120">
        <f t="shared" si="4"/>
        <v>0.13976211850843467</v>
      </c>
      <c r="K25" s="124">
        <f t="shared" si="5"/>
        <v>0.18016532680880812</v>
      </c>
      <c r="M25" s="109" t="s">
        <v>454</v>
      </c>
      <c r="N25" s="95">
        <v>17060107</v>
      </c>
      <c r="O25" s="120">
        <v>4078</v>
      </c>
      <c r="P25" s="124">
        <v>370</v>
      </c>
      <c r="R25" s="109">
        <v>0.13840651489464761</v>
      </c>
      <c r="S25" s="120">
        <v>0.11126798256236375</v>
      </c>
      <c r="T25" s="120">
        <v>1.6283119399370306E-2</v>
      </c>
      <c r="U25" s="95">
        <f t="shared" si="6"/>
        <v>51.210410511019617</v>
      </c>
      <c r="V25" s="95">
        <f t="shared" si="7"/>
        <v>41.16915354807459</v>
      </c>
      <c r="W25" s="95">
        <f t="shared" si="8"/>
        <v>6.0247541777670133</v>
      </c>
      <c r="X25" s="95">
        <v>17020015</v>
      </c>
      <c r="Y25" s="95">
        <v>28097.190343235099</v>
      </c>
      <c r="Z25" s="95">
        <v>15770.169716824914</v>
      </c>
      <c r="AA25" s="110">
        <v>4146.8412229880578</v>
      </c>
      <c r="AC25" s="114">
        <v>17020015</v>
      </c>
      <c r="AD25" s="120">
        <v>9.84</v>
      </c>
      <c r="AE25" s="120">
        <v>16.350000000000001</v>
      </c>
      <c r="AF25" s="120">
        <v>0</v>
      </c>
      <c r="AG25" s="120">
        <f t="shared" si="14"/>
        <v>0</v>
      </c>
      <c r="AH25" s="120">
        <v>2.5</v>
      </c>
      <c r="AI25" s="120">
        <v>0.97</v>
      </c>
      <c r="AJ25" s="120">
        <f t="shared" si="15"/>
        <v>0.38800000000000001</v>
      </c>
      <c r="AK25" s="120">
        <v>2.1</v>
      </c>
      <c r="AL25" s="120">
        <v>0.63</v>
      </c>
      <c r="AM25" s="124">
        <f t="shared" si="16"/>
        <v>0.3</v>
      </c>
      <c r="AO25" s="109">
        <f t="shared" si="10"/>
        <v>0</v>
      </c>
      <c r="AP25" s="120">
        <f t="shared" si="11"/>
        <v>6118.825850128067</v>
      </c>
      <c r="AQ25" s="124">
        <f t="shared" si="12"/>
        <v>1244.0523668964172</v>
      </c>
      <c r="AS25" s="135">
        <f t="shared" si="13"/>
        <v>7362.878217024484</v>
      </c>
    </row>
    <row r="26" spans="1:45" x14ac:dyDescent="0.3">
      <c r="A26" s="109" t="s">
        <v>471</v>
      </c>
      <c r="B26" s="120">
        <v>6.67</v>
      </c>
      <c r="C26" s="120">
        <v>7.04</v>
      </c>
      <c r="D26" s="120">
        <v>2.42</v>
      </c>
      <c r="E26" s="120">
        <f t="shared" si="0"/>
        <v>7474.0684999999994</v>
      </c>
      <c r="F26" s="120">
        <f t="shared" si="1"/>
        <v>7888.6719999999996</v>
      </c>
      <c r="G26" s="120">
        <f t="shared" si="2"/>
        <v>2711.7309999999998</v>
      </c>
      <c r="H26" s="120">
        <v>39782</v>
      </c>
      <c r="I26" s="120">
        <f t="shared" si="3"/>
        <v>0.18787563470916493</v>
      </c>
      <c r="J26" s="120">
        <f t="shared" si="4"/>
        <v>0.19829752149213212</v>
      </c>
      <c r="K26" s="124">
        <f t="shared" si="5"/>
        <v>6.8164773012920413E-2</v>
      </c>
      <c r="M26" s="109" t="s">
        <v>454</v>
      </c>
      <c r="N26" s="95">
        <v>17060110</v>
      </c>
      <c r="O26" s="120">
        <v>4078</v>
      </c>
      <c r="P26" s="124">
        <v>11</v>
      </c>
      <c r="R26" s="109">
        <v>0.13840651489464761</v>
      </c>
      <c r="S26" s="120">
        <v>0.11126798256236375</v>
      </c>
      <c r="T26" s="120">
        <v>1.6283119399370306E-2</v>
      </c>
      <c r="U26" s="95">
        <f t="shared" si="6"/>
        <v>1.5224716638411238</v>
      </c>
      <c r="V26" s="95">
        <f t="shared" si="7"/>
        <v>1.2239478081860014</v>
      </c>
      <c r="W26" s="95">
        <f t="shared" si="8"/>
        <v>0.17911431339307338</v>
      </c>
      <c r="X26" s="95">
        <v>17020016</v>
      </c>
      <c r="Y26" s="95">
        <v>48846.696678249893</v>
      </c>
      <c r="Z26" s="95">
        <v>22606.354916359112</v>
      </c>
      <c r="AA26" s="110">
        <v>38373.703621293345</v>
      </c>
      <c r="AC26" s="114">
        <v>17020016</v>
      </c>
      <c r="AD26" s="120">
        <v>30.55</v>
      </c>
      <c r="AE26" s="120">
        <v>12.85</v>
      </c>
      <c r="AF26" s="120">
        <f t="shared" si="9"/>
        <v>17.700000000000003</v>
      </c>
      <c r="AG26" s="120">
        <f t="shared" si="14"/>
        <v>0.57937806873977094</v>
      </c>
      <c r="AH26" s="120">
        <v>4.05</v>
      </c>
      <c r="AI26" s="120">
        <v>2.17</v>
      </c>
      <c r="AJ26" s="120">
        <f t="shared" si="15"/>
        <v>0.53580246913580243</v>
      </c>
      <c r="AK26" s="120">
        <v>30.11</v>
      </c>
      <c r="AL26" s="120">
        <v>7.08</v>
      </c>
      <c r="AM26" s="124">
        <f t="shared" si="16"/>
        <v>0.23513782796413152</v>
      </c>
      <c r="AO26" s="109">
        <f t="shared" si="10"/>
        <v>28300.704785761805</v>
      </c>
      <c r="AP26" s="120">
        <f t="shared" si="11"/>
        <v>12112.540782345499</v>
      </c>
      <c r="AQ26" s="124">
        <f t="shared" si="12"/>
        <v>9023.1093204502449</v>
      </c>
      <c r="AS26" s="135">
        <f t="shared" si="13"/>
        <v>49436.354888557551</v>
      </c>
    </row>
    <row r="27" spans="1:45" x14ac:dyDescent="0.3">
      <c r="A27" s="109" t="s">
        <v>472</v>
      </c>
      <c r="B27" s="120">
        <v>3.28</v>
      </c>
      <c r="C27" s="120">
        <v>1.8</v>
      </c>
      <c r="D27" s="120">
        <v>0.48</v>
      </c>
      <c r="E27" s="120">
        <f t="shared" si="0"/>
        <v>3675.4039999999995</v>
      </c>
      <c r="F27" s="120">
        <f t="shared" si="1"/>
        <v>2016.99</v>
      </c>
      <c r="G27" s="120">
        <f t="shared" si="2"/>
        <v>537.86399999999992</v>
      </c>
      <c r="H27" s="120">
        <v>21579</v>
      </c>
      <c r="I27" s="120">
        <f t="shared" si="3"/>
        <v>0.17032318457759857</v>
      </c>
      <c r="J27" s="120">
        <f t="shared" si="4"/>
        <v>9.347004031697484E-2</v>
      </c>
      <c r="K27" s="124">
        <f t="shared" si="5"/>
        <v>2.492534408452662E-2</v>
      </c>
      <c r="M27" s="109" t="s">
        <v>454</v>
      </c>
      <c r="N27" s="95">
        <v>17070102</v>
      </c>
      <c r="O27" s="120">
        <v>4078</v>
      </c>
      <c r="P27" s="124">
        <v>3697</v>
      </c>
      <c r="R27" s="109">
        <v>0.13840651489464761</v>
      </c>
      <c r="S27" s="120">
        <v>0.11126798256236375</v>
      </c>
      <c r="T27" s="120">
        <v>1.6283119399370306E-2</v>
      </c>
      <c r="U27" s="95">
        <f t="shared" si="6"/>
        <v>511.68888556551224</v>
      </c>
      <c r="V27" s="95">
        <f t="shared" si="7"/>
        <v>411.35773153305882</v>
      </c>
      <c r="W27" s="95">
        <f t="shared" si="8"/>
        <v>60.198692419472025</v>
      </c>
      <c r="X27" s="95">
        <v>17030001</v>
      </c>
      <c r="Y27" s="95">
        <v>15932.310235210562</v>
      </c>
      <c r="Z27" s="95">
        <v>10074.697890932412</v>
      </c>
      <c r="AA27" s="110">
        <v>2041.786853334012</v>
      </c>
      <c r="AC27" s="114">
        <v>17030001</v>
      </c>
      <c r="AD27" s="120">
        <v>7.34</v>
      </c>
      <c r="AE27" s="120">
        <v>6.88</v>
      </c>
      <c r="AF27" s="120">
        <f t="shared" si="9"/>
        <v>0.45999999999999996</v>
      </c>
      <c r="AG27" s="120">
        <f t="shared" si="14"/>
        <v>6.2670299727520432E-2</v>
      </c>
      <c r="AH27" s="120">
        <v>2.37</v>
      </c>
      <c r="AI27" s="120">
        <v>0.78</v>
      </c>
      <c r="AJ27" s="120">
        <f t="shared" si="15"/>
        <v>0.32911392405063289</v>
      </c>
      <c r="AK27" s="120">
        <v>1.77</v>
      </c>
      <c r="AL27" s="120">
        <v>0.49</v>
      </c>
      <c r="AM27" s="124">
        <f t="shared" si="16"/>
        <v>0.2768361581920904</v>
      </c>
      <c r="AO27" s="109">
        <f t="shared" si="10"/>
        <v>998.48265779248743</v>
      </c>
      <c r="AP27" s="120">
        <f t="shared" si="11"/>
        <v>3315.7233565094011</v>
      </c>
      <c r="AQ27" s="124">
        <f t="shared" si="12"/>
        <v>565.24042832410498</v>
      </c>
      <c r="AS27" s="135">
        <f t="shared" si="13"/>
        <v>4879.4464426259938</v>
      </c>
    </row>
    <row r="28" spans="1:45" x14ac:dyDescent="0.3">
      <c r="A28" s="109" t="s">
        <v>473</v>
      </c>
      <c r="B28" s="120">
        <v>0.98</v>
      </c>
      <c r="C28" s="120">
        <v>1.47</v>
      </c>
      <c r="D28" s="120">
        <v>0.63</v>
      </c>
      <c r="E28" s="120">
        <f t="shared" si="0"/>
        <v>1098.1389999999999</v>
      </c>
      <c r="F28" s="120">
        <f t="shared" si="1"/>
        <v>1647.2085</v>
      </c>
      <c r="G28" s="120">
        <f t="shared" si="2"/>
        <v>705.94650000000001</v>
      </c>
      <c r="H28" s="120">
        <v>12673</v>
      </c>
      <c r="I28" s="120">
        <f t="shared" si="3"/>
        <v>8.6651858281385621E-2</v>
      </c>
      <c r="J28" s="120">
        <f t="shared" si="4"/>
        <v>0.12997778742207844</v>
      </c>
      <c r="K28" s="124">
        <f t="shared" si="5"/>
        <v>5.5704766038033614E-2</v>
      </c>
      <c r="M28" s="109" t="s">
        <v>455</v>
      </c>
      <c r="N28" s="95">
        <v>17080002</v>
      </c>
      <c r="O28" s="120">
        <v>102410</v>
      </c>
      <c r="P28" s="124">
        <v>8520</v>
      </c>
      <c r="R28" s="109">
        <v>0.20885463138967375</v>
      </c>
      <c r="S28" s="120">
        <v>0.11524999229386078</v>
      </c>
      <c r="T28" s="120">
        <v>1.4153528024659645</v>
      </c>
      <c r="U28" s="95">
        <f t="shared" si="6"/>
        <v>1779.4414594400203</v>
      </c>
      <c r="V28" s="95">
        <f t="shared" si="7"/>
        <v>981.92993434369384</v>
      </c>
      <c r="W28" s="95">
        <f t="shared" si="8"/>
        <v>12058.805877010018</v>
      </c>
      <c r="X28" s="95">
        <v>17030002</v>
      </c>
      <c r="Y28" s="95">
        <v>2346.1279138851223</v>
      </c>
      <c r="Z28" s="95">
        <v>1615.2717653485097</v>
      </c>
      <c r="AA28" s="110">
        <v>443.29431407770761</v>
      </c>
      <c r="AC28" s="114">
        <v>17030002</v>
      </c>
      <c r="AD28" s="120">
        <v>1.28</v>
      </c>
      <c r="AE28" s="120">
        <v>0.13</v>
      </c>
      <c r="AF28" s="120">
        <f t="shared" si="9"/>
        <v>1.1499999999999999</v>
      </c>
      <c r="AG28" s="120">
        <f t="shared" si="14"/>
        <v>0.89843749999999989</v>
      </c>
      <c r="AH28" s="120">
        <v>1.17</v>
      </c>
      <c r="AI28" s="120">
        <v>0.27</v>
      </c>
      <c r="AJ28" s="120">
        <f t="shared" si="15"/>
        <v>0.23076923076923081</v>
      </c>
      <c r="AK28" s="120">
        <v>0.24</v>
      </c>
      <c r="AL28" s="120">
        <v>7.0000000000000007E-2</v>
      </c>
      <c r="AM28" s="124">
        <f t="shared" si="16"/>
        <v>0.29166666666666669</v>
      </c>
      <c r="AO28" s="109">
        <f t="shared" si="10"/>
        <v>2107.8492976311645</v>
      </c>
      <c r="AP28" s="120">
        <f t="shared" si="11"/>
        <v>372.75502277273307</v>
      </c>
      <c r="AQ28" s="124">
        <f t="shared" si="12"/>
        <v>129.29417493933138</v>
      </c>
      <c r="AS28" s="135">
        <f t="shared" si="13"/>
        <v>2609.8984953432287</v>
      </c>
    </row>
    <row r="29" spans="1:45" x14ac:dyDescent="0.3">
      <c r="A29" s="109" t="s">
        <v>474</v>
      </c>
      <c r="B29" s="120">
        <v>114.96</v>
      </c>
      <c r="C29" s="120">
        <v>68.540000000000006</v>
      </c>
      <c r="D29" s="120">
        <v>36.18</v>
      </c>
      <c r="E29" s="120">
        <f t="shared" si="0"/>
        <v>128818.42799999999</v>
      </c>
      <c r="F29" s="120">
        <f t="shared" si="1"/>
        <v>76802.497000000003</v>
      </c>
      <c r="G29" s="120">
        <f t="shared" si="2"/>
        <v>40541.498999999996</v>
      </c>
      <c r="H29" s="120">
        <v>753787</v>
      </c>
      <c r="I29" s="120">
        <f t="shared" si="3"/>
        <v>0.17089499818914361</v>
      </c>
      <c r="J29" s="120">
        <f t="shared" si="4"/>
        <v>0.10188885852369436</v>
      </c>
      <c r="K29" s="124">
        <f t="shared" si="5"/>
        <v>5.3783759868503964E-2</v>
      </c>
      <c r="M29" s="109" t="s">
        <v>455</v>
      </c>
      <c r="N29" s="95">
        <v>17080003</v>
      </c>
      <c r="O29" s="120">
        <v>102410</v>
      </c>
      <c r="P29" s="124">
        <v>56255</v>
      </c>
      <c r="R29" s="109">
        <v>0.20885463138967375</v>
      </c>
      <c r="S29" s="120">
        <v>0.11524999229386078</v>
      </c>
      <c r="T29" s="120">
        <v>1.4153528024659645</v>
      </c>
      <c r="U29" s="95">
        <f t="shared" si="6"/>
        <v>11749.117288826097</v>
      </c>
      <c r="V29" s="95">
        <f t="shared" si="7"/>
        <v>6483.3883164911385</v>
      </c>
      <c r="W29" s="95">
        <f t="shared" si="8"/>
        <v>79620.671902722839</v>
      </c>
      <c r="X29" s="95">
        <v>17030003</v>
      </c>
      <c r="Y29" s="95">
        <v>44517.141304381657</v>
      </c>
      <c r="Z29" s="95">
        <v>33206.335643205952</v>
      </c>
      <c r="AA29" s="110">
        <v>47008.685594637289</v>
      </c>
      <c r="AC29" s="114">
        <v>17030003</v>
      </c>
      <c r="AD29" s="120">
        <v>32.700000000000003</v>
      </c>
      <c r="AE29" s="120">
        <v>81.45</v>
      </c>
      <c r="AF29" s="120">
        <v>0</v>
      </c>
      <c r="AG29" s="120">
        <f t="shared" si="14"/>
        <v>0</v>
      </c>
      <c r="AH29" s="120">
        <v>9.7200000000000006</v>
      </c>
      <c r="AI29" s="120">
        <v>3.16</v>
      </c>
      <c r="AJ29" s="120">
        <f t="shared" si="15"/>
        <v>0.32510288065843623</v>
      </c>
      <c r="AK29" s="120">
        <v>104.27</v>
      </c>
      <c r="AL29" s="120">
        <v>22.18</v>
      </c>
      <c r="AM29" s="124">
        <f t="shared" si="16"/>
        <v>0.21271698475112688</v>
      </c>
      <c r="AO29" s="109">
        <f t="shared" si="10"/>
        <v>0</v>
      </c>
      <c r="AP29" s="120">
        <f t="shared" si="11"/>
        <v>10795.475373717161</v>
      </c>
      <c r="AQ29" s="124">
        <f t="shared" si="12"/>
        <v>9999.545856804978</v>
      </c>
      <c r="AS29" s="135">
        <f t="shared" si="13"/>
        <v>20795.021230522139</v>
      </c>
    </row>
    <row r="30" spans="1:45" x14ac:dyDescent="0.3">
      <c r="A30" s="109" t="s">
        <v>475</v>
      </c>
      <c r="B30" s="120">
        <v>0.97</v>
      </c>
      <c r="C30" s="120">
        <v>1.23</v>
      </c>
      <c r="D30" s="120">
        <v>0.25</v>
      </c>
      <c r="E30" s="120">
        <f t="shared" si="0"/>
        <v>1086.9334999999999</v>
      </c>
      <c r="F30" s="120">
        <f t="shared" si="1"/>
        <v>1378.2764999999999</v>
      </c>
      <c r="G30" s="120">
        <f t="shared" si="2"/>
        <v>280.13749999999999</v>
      </c>
      <c r="H30" s="120">
        <v>15274</v>
      </c>
      <c r="I30" s="120">
        <f t="shared" si="3"/>
        <v>7.1162334686395171E-2</v>
      </c>
      <c r="J30" s="120">
        <f t="shared" si="4"/>
        <v>9.0236774911614498E-2</v>
      </c>
      <c r="K30" s="124">
        <f t="shared" si="5"/>
        <v>1.8340807908864738E-2</v>
      </c>
      <c r="M30" s="109" t="s">
        <v>455</v>
      </c>
      <c r="N30" s="95">
        <v>17080005</v>
      </c>
      <c r="O30" s="120">
        <v>102410</v>
      </c>
      <c r="P30" s="124">
        <v>37535</v>
      </c>
      <c r="R30" s="109">
        <v>0.20885463138967375</v>
      </c>
      <c r="S30" s="120">
        <v>0.11524999229386078</v>
      </c>
      <c r="T30" s="120">
        <v>1.4153528024659645</v>
      </c>
      <c r="U30" s="95">
        <f t="shared" si="6"/>
        <v>7839.3585892114043</v>
      </c>
      <c r="V30" s="95">
        <f t="shared" si="7"/>
        <v>4325.9084607500645</v>
      </c>
      <c r="W30" s="95">
        <f t="shared" si="8"/>
        <v>53125.267440559976</v>
      </c>
      <c r="X30" s="95">
        <v>17060103</v>
      </c>
      <c r="Y30" s="95">
        <v>1932.2888829696853</v>
      </c>
      <c r="Z30" s="95">
        <v>1227.0709494773216</v>
      </c>
      <c r="AA30" s="110">
        <v>4.7805034129692831E-3</v>
      </c>
      <c r="AC30" s="114">
        <v>17060103</v>
      </c>
      <c r="AD30" s="120">
        <v>2.76</v>
      </c>
      <c r="AE30" s="120">
        <v>0.12</v>
      </c>
      <c r="AF30" s="120">
        <f t="shared" si="9"/>
        <v>2.6399999999999997</v>
      </c>
      <c r="AG30" s="120">
        <f t="shared" si="14"/>
        <v>0.9565217391304347</v>
      </c>
      <c r="AH30" s="120">
        <v>0.14000000000000001</v>
      </c>
      <c r="AI30" s="120">
        <v>0.21</v>
      </c>
      <c r="AJ30" s="120">
        <f t="shared" si="15"/>
        <v>1.4999999999999998</v>
      </c>
      <c r="AK30" s="120">
        <v>0</v>
      </c>
      <c r="AL30" s="120">
        <v>0.01</v>
      </c>
      <c r="AM30" s="124">
        <v>0</v>
      </c>
      <c r="AO30" s="109">
        <f t="shared" si="10"/>
        <v>1848.2763228405684</v>
      </c>
      <c r="AP30" s="120">
        <f t="shared" si="11"/>
        <v>1840.6064242159821</v>
      </c>
      <c r="AQ30" s="124">
        <f t="shared" si="12"/>
        <v>0</v>
      </c>
      <c r="AS30" s="135">
        <f t="shared" si="13"/>
        <v>3688.8827470565502</v>
      </c>
    </row>
    <row r="31" spans="1:45" x14ac:dyDescent="0.3">
      <c r="A31" s="109" t="s">
        <v>476</v>
      </c>
      <c r="B31" s="120">
        <v>25.06</v>
      </c>
      <c r="C31" s="120">
        <v>9.48</v>
      </c>
      <c r="D31" s="120">
        <v>0.03</v>
      </c>
      <c r="E31" s="120">
        <f t="shared" si="0"/>
        <v>28080.982999999997</v>
      </c>
      <c r="F31" s="120">
        <f t="shared" si="1"/>
        <v>10622.814</v>
      </c>
      <c r="G31" s="120">
        <f t="shared" si="2"/>
        <v>33.616499999999995</v>
      </c>
      <c r="H31" s="120">
        <v>113171</v>
      </c>
      <c r="I31" s="120">
        <f t="shared" si="3"/>
        <v>0.24812878741020222</v>
      </c>
      <c r="J31" s="120">
        <f t="shared" si="4"/>
        <v>9.3865159802422882E-2</v>
      </c>
      <c r="K31" s="124">
        <f t="shared" si="5"/>
        <v>2.9704164494437617E-4</v>
      </c>
      <c r="M31" s="109" t="s">
        <v>456</v>
      </c>
      <c r="N31" s="95">
        <v>17020005</v>
      </c>
      <c r="O31" s="120">
        <v>38431</v>
      </c>
      <c r="P31" s="124">
        <v>4477</v>
      </c>
      <c r="R31" s="109">
        <v>0.15794126140034878</v>
      </c>
      <c r="S31" s="120">
        <v>0.12558412671183919</v>
      </c>
      <c r="T31" s="120">
        <v>7.0480887440317927E-2</v>
      </c>
      <c r="U31" s="95">
        <f t="shared" si="6"/>
        <v>707.10302728936153</v>
      </c>
      <c r="V31" s="95">
        <f t="shared" si="7"/>
        <v>562.24013528890407</v>
      </c>
      <c r="W31" s="95">
        <f t="shared" si="8"/>
        <v>315.54293307030338</v>
      </c>
      <c r="X31" s="95">
        <v>17060106</v>
      </c>
      <c r="Y31" s="95">
        <v>9.9892061191793147</v>
      </c>
      <c r="Z31" s="95">
        <v>6.5763329957644885</v>
      </c>
      <c r="AA31" s="110">
        <v>2.86830204778157E-2</v>
      </c>
      <c r="AC31" s="114">
        <v>17060106</v>
      </c>
      <c r="AD31" s="120">
        <v>0</v>
      </c>
      <c r="AE31" s="120">
        <v>0</v>
      </c>
      <c r="AF31" s="120">
        <f t="shared" si="9"/>
        <v>0</v>
      </c>
      <c r="AG31" s="120">
        <v>0</v>
      </c>
      <c r="AH31" s="120">
        <v>0</v>
      </c>
      <c r="AI31" s="120">
        <v>0</v>
      </c>
      <c r="AJ31" s="120">
        <v>0</v>
      </c>
      <c r="AK31" s="120">
        <v>0</v>
      </c>
      <c r="AL31" s="120">
        <v>0</v>
      </c>
      <c r="AM31" s="124">
        <v>0</v>
      </c>
      <c r="AO31" s="109">
        <f t="shared" si="10"/>
        <v>0</v>
      </c>
      <c r="AP31" s="120">
        <f t="shared" si="11"/>
        <v>0</v>
      </c>
      <c r="AQ31" s="124">
        <f t="shared" si="12"/>
        <v>0</v>
      </c>
      <c r="AS31" s="135">
        <f t="shared" si="13"/>
        <v>0</v>
      </c>
    </row>
    <row r="32" spans="1:45" x14ac:dyDescent="0.3">
      <c r="A32" s="109" t="s">
        <v>477</v>
      </c>
      <c r="B32" s="120">
        <v>1.27</v>
      </c>
      <c r="C32" s="120">
        <v>1.07</v>
      </c>
      <c r="D32" s="120">
        <v>7.33</v>
      </c>
      <c r="E32" s="120">
        <f t="shared" si="0"/>
        <v>1423.0985000000001</v>
      </c>
      <c r="F32" s="120">
        <f t="shared" si="1"/>
        <v>1198.9884999999999</v>
      </c>
      <c r="G32" s="120">
        <f t="shared" si="2"/>
        <v>8213.6314999999995</v>
      </c>
      <c r="H32" s="120">
        <v>10664</v>
      </c>
      <c r="I32" s="120">
        <f t="shared" si="3"/>
        <v>0.13344884658664666</v>
      </c>
      <c r="J32" s="120">
        <f t="shared" si="4"/>
        <v>0.11243328019504875</v>
      </c>
      <c r="K32" s="124">
        <f t="shared" si="5"/>
        <v>0.77022050825206301</v>
      </c>
      <c r="M32" s="109" t="s">
        <v>456</v>
      </c>
      <c r="N32" s="95">
        <v>17020010</v>
      </c>
      <c r="O32" s="120">
        <v>38431</v>
      </c>
      <c r="P32" s="124">
        <v>31915</v>
      </c>
      <c r="R32" s="109">
        <v>0.15794126140034878</v>
      </c>
      <c r="S32" s="120">
        <v>0.12558412671183919</v>
      </c>
      <c r="T32" s="120">
        <v>7.0480887440317927E-2</v>
      </c>
      <c r="U32" s="95">
        <f t="shared" si="6"/>
        <v>5040.6953575921316</v>
      </c>
      <c r="V32" s="95">
        <f t="shared" si="7"/>
        <v>4008.0174040083475</v>
      </c>
      <c r="W32" s="95">
        <f t="shared" si="8"/>
        <v>2249.3975226577468</v>
      </c>
      <c r="X32" s="95">
        <v>17060107</v>
      </c>
      <c r="Y32" s="95">
        <v>2344.6380140105603</v>
      </c>
      <c r="Z32" s="95">
        <v>1578.4805548225384</v>
      </c>
      <c r="AA32" s="110">
        <v>16.823911387664623</v>
      </c>
      <c r="AC32" s="114">
        <v>17060107</v>
      </c>
      <c r="AD32" s="120">
        <v>1.74</v>
      </c>
      <c r="AE32" s="120">
        <v>3.64</v>
      </c>
      <c r="AF32" s="120">
        <v>0</v>
      </c>
      <c r="AG32" s="120">
        <f t="shared" si="14"/>
        <v>0</v>
      </c>
      <c r="AH32" s="120">
        <v>0.28999999999999998</v>
      </c>
      <c r="AI32" s="120">
        <v>0.16</v>
      </c>
      <c r="AJ32" s="120">
        <f t="shared" si="15"/>
        <v>0.55172413793103459</v>
      </c>
      <c r="AK32" s="120">
        <v>0.01</v>
      </c>
      <c r="AL32" s="120">
        <v>0</v>
      </c>
      <c r="AM32" s="124">
        <f t="shared" si="16"/>
        <v>0</v>
      </c>
      <c r="AO32" s="109">
        <f t="shared" si="10"/>
        <v>0</v>
      </c>
      <c r="AP32" s="120">
        <f t="shared" si="11"/>
        <v>870.88582335036619</v>
      </c>
      <c r="AQ32" s="124">
        <f t="shared" si="12"/>
        <v>0</v>
      </c>
      <c r="AS32" s="135">
        <f t="shared" si="13"/>
        <v>870.88582335036619</v>
      </c>
    </row>
    <row r="33" spans="1:45" x14ac:dyDescent="0.3">
      <c r="A33" s="109" t="s">
        <v>478</v>
      </c>
      <c r="B33" s="120">
        <v>69.099999999999994</v>
      </c>
      <c r="C33" s="120">
        <v>60.04</v>
      </c>
      <c r="D33" s="120">
        <v>43.08</v>
      </c>
      <c r="E33" s="120">
        <f t="shared" si="0"/>
        <v>77430.00499999999</v>
      </c>
      <c r="F33" s="120">
        <f t="shared" si="1"/>
        <v>67277.822</v>
      </c>
      <c r="G33" s="120">
        <f t="shared" si="2"/>
        <v>48273.293999999994</v>
      </c>
      <c r="H33" s="120">
        <v>655944</v>
      </c>
      <c r="I33" s="120">
        <f t="shared" si="3"/>
        <v>0.11804362110180136</v>
      </c>
      <c r="J33" s="120">
        <f t="shared" si="4"/>
        <v>0.10256641115704999</v>
      </c>
      <c r="K33" s="124">
        <f t="shared" si="5"/>
        <v>7.3593620796897283E-2</v>
      </c>
      <c r="M33" s="109" t="s">
        <v>456</v>
      </c>
      <c r="N33" s="95">
        <v>17020012</v>
      </c>
      <c r="O33" s="120">
        <v>38431</v>
      </c>
      <c r="P33" s="124">
        <v>1975</v>
      </c>
      <c r="R33" s="109">
        <v>0.15794126140034878</v>
      </c>
      <c r="S33" s="120">
        <v>0.12558412671183919</v>
      </c>
      <c r="T33" s="120">
        <v>7.0480887440317927E-2</v>
      </c>
      <c r="U33" s="95">
        <f t="shared" si="6"/>
        <v>311.93399126568886</v>
      </c>
      <c r="V33" s="95">
        <f t="shared" si="7"/>
        <v>248.02865025588241</v>
      </c>
      <c r="W33" s="95">
        <f t="shared" si="8"/>
        <v>139.1997526946279</v>
      </c>
      <c r="X33" s="95">
        <v>17060108</v>
      </c>
      <c r="Y33" s="95">
        <v>9824.1803489997219</v>
      </c>
      <c r="Z33" s="95">
        <v>5927.9362674906934</v>
      </c>
      <c r="AA33" s="110">
        <v>532.50391972294335</v>
      </c>
      <c r="AC33" s="114">
        <v>17060108</v>
      </c>
      <c r="AD33" s="120">
        <v>7.84</v>
      </c>
      <c r="AE33" s="120">
        <v>5.08</v>
      </c>
      <c r="AF33" s="120">
        <f t="shared" si="9"/>
        <v>2.76</v>
      </c>
      <c r="AG33" s="120">
        <f t="shared" si="14"/>
        <v>0.35204081632653061</v>
      </c>
      <c r="AH33" s="120">
        <v>0.65</v>
      </c>
      <c r="AI33" s="120">
        <v>0.57999999999999996</v>
      </c>
      <c r="AJ33" s="120">
        <f t="shared" si="15"/>
        <v>0.89230769230769225</v>
      </c>
      <c r="AK33" s="120">
        <v>0</v>
      </c>
      <c r="AL33" s="120">
        <v>0.06</v>
      </c>
      <c r="AM33" s="124">
        <v>0</v>
      </c>
      <c r="AO33" s="109">
        <f t="shared" si="10"/>
        <v>3458.5124698009226</v>
      </c>
      <c r="AP33" s="120">
        <f t="shared" si="11"/>
        <v>5289.5431309916949</v>
      </c>
      <c r="AQ33" s="124">
        <f t="shared" si="12"/>
        <v>0</v>
      </c>
      <c r="AS33" s="135">
        <f t="shared" si="13"/>
        <v>8748.055600792617</v>
      </c>
    </row>
    <row r="34" spans="1:45" x14ac:dyDescent="0.3">
      <c r="A34" s="109" t="s">
        <v>479</v>
      </c>
      <c r="B34" s="120">
        <v>131.44</v>
      </c>
      <c r="C34" s="120">
        <v>92.74</v>
      </c>
      <c r="D34" s="120">
        <v>31.52</v>
      </c>
      <c r="E34" s="120">
        <f t="shared" si="0"/>
        <v>147285.092</v>
      </c>
      <c r="F34" s="120">
        <f t="shared" si="1"/>
        <v>103919.80699999999</v>
      </c>
      <c r="G34" s="120">
        <f t="shared" si="2"/>
        <v>35319.735999999997</v>
      </c>
      <c r="H34" s="120">
        <v>440706</v>
      </c>
      <c r="I34" s="120">
        <f t="shared" si="3"/>
        <v>0.33420260218830694</v>
      </c>
      <c r="J34" s="120">
        <f t="shared" si="4"/>
        <v>0.23580302287692925</v>
      </c>
      <c r="K34" s="124">
        <f t="shared" si="5"/>
        <v>8.0143533330610417E-2</v>
      </c>
      <c r="M34" s="109" t="s">
        <v>456</v>
      </c>
      <c r="N34" s="95">
        <v>17020014</v>
      </c>
      <c r="O34" s="120">
        <v>38431</v>
      </c>
      <c r="P34" s="124">
        <v>64</v>
      </c>
      <c r="R34" s="109">
        <v>0.15794126140034878</v>
      </c>
      <c r="S34" s="120">
        <v>0.12558412671183919</v>
      </c>
      <c r="T34" s="120">
        <v>7.0480887440317927E-2</v>
      </c>
      <c r="U34" s="95">
        <f t="shared" si="6"/>
        <v>10.108240729622322</v>
      </c>
      <c r="V34" s="95">
        <f t="shared" si="7"/>
        <v>8.0373841095577081</v>
      </c>
      <c r="W34" s="95">
        <f t="shared" si="8"/>
        <v>4.5107767961803473</v>
      </c>
      <c r="X34" s="95">
        <v>17060109</v>
      </c>
      <c r="Y34" s="95">
        <v>862.03920879832015</v>
      </c>
      <c r="Z34" s="95">
        <v>528.82168464665051</v>
      </c>
      <c r="AA34" s="110">
        <v>63.663790549099993</v>
      </c>
      <c r="AC34" s="114">
        <v>17060109</v>
      </c>
      <c r="AD34" s="120">
        <v>0.91</v>
      </c>
      <c r="AE34" s="120">
        <v>0.81</v>
      </c>
      <c r="AF34" s="120">
        <f t="shared" si="9"/>
        <v>9.9999999999999978E-2</v>
      </c>
      <c r="AG34" s="120">
        <f t="shared" si="14"/>
        <v>0.10989010989010986</v>
      </c>
      <c r="AH34" s="120">
        <v>0.52</v>
      </c>
      <c r="AI34" s="120">
        <v>0.14000000000000001</v>
      </c>
      <c r="AJ34" s="120">
        <f t="shared" si="15"/>
        <v>0.26923076923076927</v>
      </c>
      <c r="AK34" s="120">
        <v>0</v>
      </c>
      <c r="AL34" s="120">
        <v>0</v>
      </c>
      <c r="AM34" s="124">
        <v>0</v>
      </c>
      <c r="AO34" s="109">
        <f t="shared" si="10"/>
        <v>94.729583384430754</v>
      </c>
      <c r="AP34" s="120">
        <f t="shared" si="11"/>
        <v>142.37506894332901</v>
      </c>
      <c r="AQ34" s="124">
        <f t="shared" si="12"/>
        <v>0</v>
      </c>
      <c r="AS34" s="135">
        <f t="shared" si="13"/>
        <v>237.10465232775977</v>
      </c>
    </row>
    <row r="35" spans="1:45" x14ac:dyDescent="0.3">
      <c r="A35" s="109" t="s">
        <v>480</v>
      </c>
      <c r="B35" s="120">
        <v>6.2</v>
      </c>
      <c r="C35" s="120">
        <v>5.71</v>
      </c>
      <c r="D35" s="120">
        <v>0.12</v>
      </c>
      <c r="E35" s="120">
        <f t="shared" si="0"/>
        <v>6947.41</v>
      </c>
      <c r="F35" s="120">
        <f t="shared" si="1"/>
        <v>6398.3404999999993</v>
      </c>
      <c r="G35" s="120">
        <f t="shared" si="2"/>
        <v>134.46599999999998</v>
      </c>
      <c r="H35" s="120">
        <v>42013</v>
      </c>
      <c r="I35" s="120">
        <f t="shared" si="3"/>
        <v>0.16536333991859661</v>
      </c>
      <c r="J35" s="120">
        <f t="shared" si="4"/>
        <v>0.15229430176373979</v>
      </c>
      <c r="K35" s="124">
        <f t="shared" si="5"/>
        <v>3.2005807726179988E-3</v>
      </c>
      <c r="M35" s="109" t="s">
        <v>457</v>
      </c>
      <c r="N35" s="95">
        <v>17020001</v>
      </c>
      <c r="O35" s="120">
        <v>7551</v>
      </c>
      <c r="P35" s="124">
        <v>1810</v>
      </c>
      <c r="R35" s="109">
        <v>0.11588822593476532</v>
      </c>
      <c r="S35" s="120">
        <v>0.12480270485282417</v>
      </c>
      <c r="T35" s="120">
        <v>2.8229183240519755E-2</v>
      </c>
      <c r="U35" s="95">
        <f t="shared" si="6"/>
        <v>209.75768894192524</v>
      </c>
      <c r="V35" s="95">
        <f t="shared" si="7"/>
        <v>225.89289578361175</v>
      </c>
      <c r="W35" s="95">
        <f t="shared" si="8"/>
        <v>51.094821665340753</v>
      </c>
      <c r="X35" s="95">
        <v>17060110</v>
      </c>
      <c r="Y35" s="95">
        <v>1010.5900410024485</v>
      </c>
      <c r="Z35" s="95">
        <v>424.15604935348586</v>
      </c>
      <c r="AA35" s="110">
        <v>482.99711480908257</v>
      </c>
      <c r="AC35" s="114">
        <v>17060110</v>
      </c>
      <c r="AD35" s="120">
        <v>0.35</v>
      </c>
      <c r="AE35" s="120">
        <v>0</v>
      </c>
      <c r="AF35" s="120">
        <f t="shared" si="9"/>
        <v>0.35</v>
      </c>
      <c r="AG35" s="120">
        <f t="shared" si="14"/>
        <v>1</v>
      </c>
      <c r="AH35" s="120">
        <v>0.23</v>
      </c>
      <c r="AI35" s="120">
        <v>0.03</v>
      </c>
      <c r="AJ35" s="120">
        <f t="shared" si="15"/>
        <v>0.13043478260869565</v>
      </c>
      <c r="AK35" s="120">
        <v>0</v>
      </c>
      <c r="AL35" s="120">
        <v>0</v>
      </c>
      <c r="AM35" s="124">
        <v>0</v>
      </c>
      <c r="AO35" s="109">
        <f t="shared" si="10"/>
        <v>1010.5900410024485</v>
      </c>
      <c r="AP35" s="120">
        <f t="shared" si="11"/>
        <v>55.324702089585109</v>
      </c>
      <c r="AQ35" s="124">
        <f t="shared" si="12"/>
        <v>0</v>
      </c>
      <c r="AS35" s="135">
        <f t="shared" si="13"/>
        <v>1065.9147430920336</v>
      </c>
    </row>
    <row r="36" spans="1:45" x14ac:dyDescent="0.3">
      <c r="A36" s="109" t="s">
        <v>481</v>
      </c>
      <c r="B36" s="120">
        <v>23.18</v>
      </c>
      <c r="C36" s="120">
        <v>18.309999999999999</v>
      </c>
      <c r="D36" s="120">
        <v>4.3099999999999996</v>
      </c>
      <c r="E36" s="120">
        <f t="shared" si="0"/>
        <v>25974.348999999998</v>
      </c>
      <c r="F36" s="120">
        <f t="shared" si="1"/>
        <v>20517.270499999999</v>
      </c>
      <c r="G36" s="120">
        <f t="shared" si="2"/>
        <v>4829.5704999999998</v>
      </c>
      <c r="H36" s="120">
        <v>228867</v>
      </c>
      <c r="I36" s="120">
        <f t="shared" si="3"/>
        <v>0.11349101880131254</v>
      </c>
      <c r="J36" s="120">
        <f t="shared" si="4"/>
        <v>8.9647133488008318E-2</v>
      </c>
      <c r="K36" s="124">
        <f t="shared" si="5"/>
        <v>2.1102083306024897E-2</v>
      </c>
      <c r="M36" s="109" t="s">
        <v>457</v>
      </c>
      <c r="N36" s="95">
        <v>17020002</v>
      </c>
      <c r="O36" s="120">
        <v>7551</v>
      </c>
      <c r="P36" s="124">
        <v>3276</v>
      </c>
      <c r="R36" s="109">
        <v>0.11588822593476532</v>
      </c>
      <c r="S36" s="120">
        <v>0.12480270485282417</v>
      </c>
      <c r="T36" s="120">
        <v>2.8229183240519755E-2</v>
      </c>
      <c r="U36" s="95">
        <f t="shared" si="6"/>
        <v>379.64982816229116</v>
      </c>
      <c r="V36" s="95">
        <f t="shared" si="7"/>
        <v>408.85366109785201</v>
      </c>
      <c r="W36" s="95">
        <f t="shared" si="8"/>
        <v>92.478804295942723</v>
      </c>
      <c r="X36" s="95">
        <v>17060306</v>
      </c>
      <c r="Y36" s="95">
        <v>0.37881675379636542</v>
      </c>
      <c r="Z36" s="95">
        <v>0.21702462036345532</v>
      </c>
      <c r="AA36" s="110">
        <v>0</v>
      </c>
      <c r="AC36" s="114">
        <v>17060306</v>
      </c>
      <c r="AD36" s="120">
        <v>0</v>
      </c>
      <c r="AE36" s="120">
        <v>0</v>
      </c>
      <c r="AF36" s="120">
        <f t="shared" si="9"/>
        <v>0</v>
      </c>
      <c r="AG36" s="120">
        <v>0</v>
      </c>
      <c r="AH36" s="120">
        <v>0</v>
      </c>
      <c r="AI36" s="120">
        <v>0</v>
      </c>
      <c r="AJ36" s="120">
        <v>0</v>
      </c>
      <c r="AK36" s="120">
        <v>0</v>
      </c>
      <c r="AL36" s="120">
        <v>0</v>
      </c>
      <c r="AM36" s="124">
        <v>0</v>
      </c>
      <c r="AO36" s="109">
        <f t="shared" si="10"/>
        <v>0</v>
      </c>
      <c r="AP36" s="120">
        <f t="shared" si="11"/>
        <v>0</v>
      </c>
      <c r="AQ36" s="124">
        <f t="shared" si="12"/>
        <v>0</v>
      </c>
      <c r="AS36" s="135">
        <f t="shared" si="13"/>
        <v>0</v>
      </c>
    </row>
    <row r="37" spans="1:45" x14ac:dyDescent="0.3">
      <c r="A37" s="109" t="s">
        <v>482</v>
      </c>
      <c r="B37" s="120">
        <v>0.32</v>
      </c>
      <c r="C37" s="120">
        <v>0.28999999999999998</v>
      </c>
      <c r="D37" s="120">
        <v>0.04</v>
      </c>
      <c r="E37" s="120">
        <f t="shared" si="0"/>
        <v>358.57599999999996</v>
      </c>
      <c r="F37" s="120">
        <f t="shared" si="1"/>
        <v>324.95949999999999</v>
      </c>
      <c r="G37" s="120">
        <f t="shared" si="2"/>
        <v>44.821999999999996</v>
      </c>
      <c r="H37" s="120">
        <v>3849</v>
      </c>
      <c r="I37" s="120">
        <f t="shared" si="3"/>
        <v>9.3160820992465559E-2</v>
      </c>
      <c r="J37" s="120">
        <f t="shared" si="4"/>
        <v>8.4426994024421928E-2</v>
      </c>
      <c r="K37" s="124">
        <f t="shared" si="5"/>
        <v>1.1645102624058195E-2</v>
      </c>
      <c r="M37" s="109" t="s">
        <v>457</v>
      </c>
      <c r="N37" s="95">
        <v>17020004</v>
      </c>
      <c r="O37" s="120">
        <v>7551</v>
      </c>
      <c r="P37" s="124">
        <v>2448</v>
      </c>
      <c r="R37" s="109">
        <v>0.11588822593476532</v>
      </c>
      <c r="S37" s="120">
        <v>0.12480270485282417</v>
      </c>
      <c r="T37" s="120">
        <v>2.8229183240519755E-2</v>
      </c>
      <c r="U37" s="95">
        <f t="shared" si="6"/>
        <v>283.69437708830549</v>
      </c>
      <c r="V37" s="95">
        <f t="shared" si="7"/>
        <v>305.51702147971355</v>
      </c>
      <c r="W37" s="95">
        <f t="shared" si="8"/>
        <v>69.105040572792362</v>
      </c>
      <c r="X37" s="95">
        <v>17070101</v>
      </c>
      <c r="Y37" s="95">
        <v>5806.8277239257286</v>
      </c>
      <c r="Z37" s="95">
        <v>5076.0333280613495</v>
      </c>
      <c r="AA37" s="110">
        <v>18041.751169420037</v>
      </c>
      <c r="AC37" s="114">
        <v>17070101</v>
      </c>
      <c r="AD37" s="120">
        <v>1.85</v>
      </c>
      <c r="AE37" s="120">
        <v>0</v>
      </c>
      <c r="AF37" s="120">
        <f t="shared" si="9"/>
        <v>1.85</v>
      </c>
      <c r="AG37" s="120">
        <f t="shared" si="14"/>
        <v>1</v>
      </c>
      <c r="AH37" s="120">
        <v>0.5</v>
      </c>
      <c r="AI37" s="120">
        <v>0.21</v>
      </c>
      <c r="AJ37" s="120">
        <f t="shared" si="15"/>
        <v>0.42</v>
      </c>
      <c r="AK37" s="120">
        <v>0</v>
      </c>
      <c r="AL37" s="120">
        <v>0</v>
      </c>
      <c r="AM37" s="124">
        <v>0</v>
      </c>
      <c r="AO37" s="109">
        <f t="shared" si="10"/>
        <v>5806.8277239257286</v>
      </c>
      <c r="AP37" s="120">
        <f t="shared" si="11"/>
        <v>2131.9339977857667</v>
      </c>
      <c r="AQ37" s="124">
        <f t="shared" si="12"/>
        <v>0</v>
      </c>
      <c r="AS37" s="135">
        <f t="shared" si="13"/>
        <v>7938.7617217114948</v>
      </c>
    </row>
    <row r="38" spans="1:45" x14ac:dyDescent="0.3">
      <c r="A38" s="109" t="s">
        <v>483</v>
      </c>
      <c r="B38" s="120">
        <v>13.47</v>
      </c>
      <c r="C38" s="120">
        <v>6.61</v>
      </c>
      <c r="D38" s="120">
        <v>10.27</v>
      </c>
      <c r="E38" s="120">
        <f t="shared" si="0"/>
        <v>15093.808500000001</v>
      </c>
      <c r="F38" s="120">
        <f t="shared" si="1"/>
        <v>7406.8355000000001</v>
      </c>
      <c r="G38" s="120">
        <f t="shared" si="2"/>
        <v>11508.048499999999</v>
      </c>
      <c r="H38" s="120">
        <v>57558</v>
      </c>
      <c r="I38" s="120">
        <f t="shared" si="3"/>
        <v>0.26223650057333475</v>
      </c>
      <c r="J38" s="120">
        <f t="shared" si="4"/>
        <v>0.12868472671044859</v>
      </c>
      <c r="K38" s="124">
        <f t="shared" si="5"/>
        <v>0.19993829702213417</v>
      </c>
      <c r="M38" s="109" t="s">
        <v>457</v>
      </c>
      <c r="N38" s="95">
        <v>17020005</v>
      </c>
      <c r="O38" s="120">
        <v>7551</v>
      </c>
      <c r="P38" s="124">
        <v>17</v>
      </c>
      <c r="R38" s="109">
        <v>0.11588822593476532</v>
      </c>
      <c r="S38" s="120">
        <v>0.12480270485282417</v>
      </c>
      <c r="T38" s="120">
        <v>2.8229183240519755E-2</v>
      </c>
      <c r="U38" s="95">
        <f t="shared" si="6"/>
        <v>1.9700998408910104</v>
      </c>
      <c r="V38" s="95">
        <f t="shared" si="7"/>
        <v>2.121645982498011</v>
      </c>
      <c r="W38" s="95">
        <f t="shared" si="8"/>
        <v>0.47989611508883584</v>
      </c>
      <c r="X38" s="95">
        <v>17070102</v>
      </c>
      <c r="Y38" s="95">
        <v>14749.295211193576</v>
      </c>
      <c r="Z38" s="95">
        <v>7398.0375988234437</v>
      </c>
      <c r="AA38" s="110">
        <v>10915.448652642202</v>
      </c>
      <c r="AC38" s="114">
        <v>17070102</v>
      </c>
      <c r="AD38" s="120">
        <v>14.99</v>
      </c>
      <c r="AE38" s="120">
        <v>4.25</v>
      </c>
      <c r="AF38" s="120">
        <f t="shared" si="9"/>
        <v>10.74</v>
      </c>
      <c r="AG38" s="120">
        <f t="shared" si="14"/>
        <v>0.71647765176784528</v>
      </c>
      <c r="AH38" s="120">
        <v>1.21</v>
      </c>
      <c r="AI38" s="120">
        <v>0.81</v>
      </c>
      <c r="AJ38" s="120">
        <f t="shared" si="15"/>
        <v>0.66942148760330589</v>
      </c>
      <c r="AK38" s="120">
        <v>15.17</v>
      </c>
      <c r="AL38" s="120">
        <v>3.7</v>
      </c>
      <c r="AM38" s="124">
        <f t="shared" si="16"/>
        <v>0.24390243902439027</v>
      </c>
      <c r="AO38" s="109">
        <f t="shared" si="10"/>
        <v>10567.540398146699</v>
      </c>
      <c r="AP38" s="120">
        <f t="shared" si="11"/>
        <v>4952.4053347495783</v>
      </c>
      <c r="AQ38" s="124">
        <f t="shared" si="12"/>
        <v>2662.3045494249277</v>
      </c>
      <c r="AS38" s="135">
        <f t="shared" si="13"/>
        <v>18182.250282321205</v>
      </c>
    </row>
    <row r="39" spans="1:45" x14ac:dyDescent="0.3">
      <c r="A39" s="109" t="s">
        <v>484</v>
      </c>
      <c r="B39" s="120">
        <v>36.04</v>
      </c>
      <c r="C39" s="120">
        <v>16.84</v>
      </c>
      <c r="D39" s="120">
        <v>6.6</v>
      </c>
      <c r="E39" s="120">
        <f t="shared" si="0"/>
        <v>40384.621999999996</v>
      </c>
      <c r="F39" s="120">
        <f t="shared" si="1"/>
        <v>18870.061999999998</v>
      </c>
      <c r="G39" s="120">
        <f t="shared" si="2"/>
        <v>7395.6299999999992</v>
      </c>
      <c r="H39" s="120">
        <v>183471</v>
      </c>
      <c r="I39" s="120">
        <f t="shared" si="3"/>
        <v>0.22011447040676727</v>
      </c>
      <c r="J39" s="120">
        <f t="shared" si="4"/>
        <v>0.10285037962402777</v>
      </c>
      <c r="K39" s="124">
        <f t="shared" si="5"/>
        <v>4.0309531206566704E-2</v>
      </c>
      <c r="M39" s="109" t="s">
        <v>458</v>
      </c>
      <c r="N39" s="95">
        <v>17020016</v>
      </c>
      <c r="O39" s="120">
        <v>78163</v>
      </c>
      <c r="P39" s="124">
        <v>77165</v>
      </c>
      <c r="R39" s="109">
        <v>0.42466766120201227</v>
      </c>
      <c r="S39" s="120">
        <v>0.13586519814000728</v>
      </c>
      <c r="T39" s="120">
        <v>3.6100307882750621E-2</v>
      </c>
      <c r="U39" s="95">
        <f t="shared" si="6"/>
        <v>32769.480076653279</v>
      </c>
      <c r="V39" s="95">
        <f t="shared" si="7"/>
        <v>10484.038014473661</v>
      </c>
      <c r="W39" s="95">
        <f t="shared" si="8"/>
        <v>2785.6802577724516</v>
      </c>
      <c r="X39" s="95">
        <v>17070105</v>
      </c>
      <c r="Y39" s="95">
        <v>2558.7856972224822</v>
      </c>
      <c r="Z39" s="95">
        <v>2783.5522468636541</v>
      </c>
      <c r="AA39" s="110">
        <v>5978.6935876839179</v>
      </c>
      <c r="AC39" s="114">
        <v>17070105</v>
      </c>
      <c r="AD39" s="120">
        <v>2.2999999999999998</v>
      </c>
      <c r="AE39" s="120">
        <v>0.64</v>
      </c>
      <c r="AF39" s="120">
        <f t="shared" si="9"/>
        <v>1.6599999999999997</v>
      </c>
      <c r="AG39" s="120">
        <f t="shared" si="14"/>
        <v>0.72173913043478255</v>
      </c>
      <c r="AH39" s="120">
        <v>0.57999999999999996</v>
      </c>
      <c r="AI39" s="120">
        <v>0.22</v>
      </c>
      <c r="AJ39" s="120">
        <f t="shared" si="15"/>
        <v>0.37931034482758624</v>
      </c>
      <c r="AK39" s="120">
        <v>13.48</v>
      </c>
      <c r="AL39" s="120">
        <v>1.65</v>
      </c>
      <c r="AM39" s="124">
        <f t="shared" si="16"/>
        <v>0.12240356083086053</v>
      </c>
      <c r="AO39" s="109">
        <f t="shared" si="10"/>
        <v>1846.7757640823131</v>
      </c>
      <c r="AP39" s="120">
        <f t="shared" si="11"/>
        <v>1055.8301626034552</v>
      </c>
      <c r="AQ39" s="124">
        <f t="shared" si="12"/>
        <v>731.81338424914418</v>
      </c>
      <c r="AS39" s="135">
        <f t="shared" si="13"/>
        <v>3634.4193109349126</v>
      </c>
    </row>
    <row r="40" spans="1:45" x14ac:dyDescent="0.3">
      <c r="A40" s="109" t="s">
        <v>485</v>
      </c>
      <c r="B40" s="120">
        <v>6.79</v>
      </c>
      <c r="C40" s="120">
        <v>3.89</v>
      </c>
      <c r="D40" s="120">
        <v>0</v>
      </c>
      <c r="E40" s="120">
        <f t="shared" si="0"/>
        <v>7608.5344999999998</v>
      </c>
      <c r="F40" s="120">
        <f t="shared" si="1"/>
        <v>4358.9395000000004</v>
      </c>
      <c r="G40" s="120">
        <f t="shared" si="2"/>
        <v>0</v>
      </c>
      <c r="H40" s="120">
        <v>40170</v>
      </c>
      <c r="I40" s="120">
        <f t="shared" si="3"/>
        <v>0.18940837689818271</v>
      </c>
      <c r="J40" s="120">
        <f t="shared" si="4"/>
        <v>0.10851231018172766</v>
      </c>
      <c r="K40" s="124">
        <f t="shared" si="5"/>
        <v>0</v>
      </c>
      <c r="M40" s="109" t="s">
        <v>458</v>
      </c>
      <c r="N40" s="95">
        <v>17060108</v>
      </c>
      <c r="O40" s="120">
        <v>78163</v>
      </c>
      <c r="P40" s="124">
        <v>2</v>
      </c>
      <c r="R40" s="109">
        <v>0.42466766120201227</v>
      </c>
      <c r="S40" s="120">
        <v>0.13586519814000728</v>
      </c>
      <c r="T40" s="120">
        <v>3.6100307882750621E-2</v>
      </c>
      <c r="U40" s="95">
        <f t="shared" si="6"/>
        <v>0.84933532240402454</v>
      </c>
      <c r="V40" s="95">
        <f t="shared" si="7"/>
        <v>0.27173039628001455</v>
      </c>
      <c r="W40" s="95">
        <f t="shared" si="8"/>
        <v>7.2200615765501241E-2</v>
      </c>
      <c r="X40" s="95">
        <v>17070106</v>
      </c>
      <c r="Y40" s="95">
        <v>1468.0848631483441</v>
      </c>
      <c r="Z40" s="95">
        <v>1794.3259438479763</v>
      </c>
      <c r="AA40" s="110">
        <v>667.77471205705933</v>
      </c>
      <c r="AC40" s="114">
        <v>17070106</v>
      </c>
      <c r="AD40" s="120">
        <v>1.1000000000000001</v>
      </c>
      <c r="AE40" s="120">
        <v>0.57999999999999996</v>
      </c>
      <c r="AF40" s="120">
        <f t="shared" si="9"/>
        <v>0.52000000000000013</v>
      </c>
      <c r="AG40" s="120">
        <f t="shared" si="14"/>
        <v>0.47272727272727283</v>
      </c>
      <c r="AH40" s="120">
        <v>0.52</v>
      </c>
      <c r="AI40" s="120">
        <v>0.14000000000000001</v>
      </c>
      <c r="AJ40" s="120">
        <f t="shared" si="15"/>
        <v>0.26923076923076927</v>
      </c>
      <c r="AK40" s="120">
        <v>2.73</v>
      </c>
      <c r="AL40" s="120">
        <v>0.54</v>
      </c>
      <c r="AM40" s="124">
        <f t="shared" si="16"/>
        <v>0.19780219780219782</v>
      </c>
      <c r="AO40" s="109">
        <f t="shared" si="10"/>
        <v>694.00375348830823</v>
      </c>
      <c r="AP40" s="120">
        <f t="shared" si="11"/>
        <v>483.0877541129168</v>
      </c>
      <c r="AQ40" s="124">
        <f t="shared" si="12"/>
        <v>132.08730568161616</v>
      </c>
      <c r="AS40" s="135">
        <f t="shared" si="13"/>
        <v>1309.178813282841</v>
      </c>
    </row>
    <row r="41" spans="1:45" ht="15" thickBot="1" x14ac:dyDescent="0.35">
      <c r="A41" s="111" t="s">
        <v>486</v>
      </c>
      <c r="B41" s="125">
        <v>32.39</v>
      </c>
      <c r="C41" s="125">
        <v>22.3</v>
      </c>
      <c r="D41" s="125">
        <v>6.12</v>
      </c>
      <c r="E41" s="125">
        <f t="shared" si="0"/>
        <v>36294.614499999996</v>
      </c>
      <c r="F41" s="125">
        <f t="shared" si="1"/>
        <v>24988.264999999999</v>
      </c>
      <c r="G41" s="125">
        <f t="shared" si="2"/>
        <v>6857.7659999999996</v>
      </c>
      <c r="H41" s="125">
        <v>231586</v>
      </c>
      <c r="I41" s="125">
        <f t="shared" si="3"/>
        <v>0.15672197153541231</v>
      </c>
      <c r="J41" s="125">
        <f t="shared" si="4"/>
        <v>0.10790058552762256</v>
      </c>
      <c r="K41" s="126">
        <f t="shared" si="5"/>
        <v>2.9612178629105385E-2</v>
      </c>
      <c r="M41" s="109" t="s">
        <v>458</v>
      </c>
      <c r="N41" s="95">
        <v>17060110</v>
      </c>
      <c r="O41" s="120">
        <v>78163</v>
      </c>
      <c r="P41" s="124">
        <v>996</v>
      </c>
      <c r="R41" s="109">
        <v>0.42466766120201227</v>
      </c>
      <c r="S41" s="120">
        <v>0.13586519814000728</v>
      </c>
      <c r="T41" s="120">
        <v>3.6100307882750621E-2</v>
      </c>
      <c r="U41" s="95">
        <f t="shared" si="6"/>
        <v>422.96899055720422</v>
      </c>
      <c r="V41" s="95">
        <f t="shared" si="7"/>
        <v>135.32173734744725</v>
      </c>
      <c r="W41" s="95">
        <f t="shared" si="8"/>
        <v>35.955906651219621</v>
      </c>
      <c r="X41" s="95">
        <v>17080001</v>
      </c>
      <c r="Y41" s="95">
        <v>9780.7929460341256</v>
      </c>
      <c r="Z41" s="95">
        <v>7156.2718641174706</v>
      </c>
      <c r="AA41" s="110">
        <v>17710.681559151726</v>
      </c>
      <c r="AC41" s="114">
        <v>17080001</v>
      </c>
      <c r="AD41" s="120">
        <v>36.78</v>
      </c>
      <c r="AE41" s="120">
        <v>28.98</v>
      </c>
      <c r="AF41" s="120">
        <f t="shared" si="9"/>
        <v>7.8000000000000007</v>
      </c>
      <c r="AG41" s="120">
        <f t="shared" si="14"/>
        <v>0.21207177814029365</v>
      </c>
      <c r="AH41" s="120">
        <v>9.58</v>
      </c>
      <c r="AI41" s="120">
        <v>4.04</v>
      </c>
      <c r="AJ41" s="120">
        <f t="shared" si="15"/>
        <v>0.42171189979123175</v>
      </c>
      <c r="AK41" s="120">
        <v>111.64</v>
      </c>
      <c r="AL41" s="120">
        <v>11.32</v>
      </c>
      <c r="AM41" s="124">
        <f t="shared" si="16"/>
        <v>0.10139734862056611</v>
      </c>
      <c r="AO41" s="109">
        <f t="shared" si="10"/>
        <v>2074.2301516874982</v>
      </c>
      <c r="AP41" s="120">
        <f t="shared" si="11"/>
        <v>3017.885003239518</v>
      </c>
      <c r="AQ41" s="124">
        <f t="shared" si="12"/>
        <v>1795.8161523611388</v>
      </c>
      <c r="AS41" s="135">
        <f t="shared" si="13"/>
        <v>6887.931307288155</v>
      </c>
    </row>
    <row r="42" spans="1:45" ht="15" thickTop="1" x14ac:dyDescent="0.3">
      <c r="M42" s="109" t="s">
        <v>459</v>
      </c>
      <c r="N42" s="95">
        <v>17060103</v>
      </c>
      <c r="O42" s="120">
        <v>2266</v>
      </c>
      <c r="P42" s="124">
        <v>1</v>
      </c>
      <c r="R42" s="109">
        <v>0.11951258532423208</v>
      </c>
      <c r="S42" s="120">
        <v>0.11473208191126279</v>
      </c>
      <c r="T42" s="120">
        <v>4.7805034129692831E-3</v>
      </c>
      <c r="U42" s="95">
        <f t="shared" si="6"/>
        <v>0.11951258532423208</v>
      </c>
      <c r="V42" s="95">
        <f t="shared" si="7"/>
        <v>0.11473208191126279</v>
      </c>
      <c r="W42" s="95">
        <f t="shared" si="8"/>
        <v>4.7805034129692831E-3</v>
      </c>
      <c r="X42" s="95">
        <v>17080002</v>
      </c>
      <c r="Y42" s="95">
        <v>6703.3151690952527</v>
      </c>
      <c r="Z42" s="95">
        <v>4551.6245077967005</v>
      </c>
      <c r="AA42" s="110">
        <v>19797.955413902488</v>
      </c>
      <c r="AC42" s="114">
        <v>17080002</v>
      </c>
      <c r="AD42" s="120">
        <v>2.21</v>
      </c>
      <c r="AE42" s="120">
        <v>0.46</v>
      </c>
      <c r="AF42" s="120">
        <f t="shared" si="9"/>
        <v>1.75</v>
      </c>
      <c r="AG42" s="120">
        <f t="shared" si="14"/>
        <v>0.79185520361990946</v>
      </c>
      <c r="AH42" s="120">
        <v>2.94</v>
      </c>
      <c r="AI42" s="120">
        <v>0.47</v>
      </c>
      <c r="AJ42" s="120">
        <f t="shared" si="15"/>
        <v>0.15986394557823128</v>
      </c>
      <c r="AK42" s="120">
        <v>2.2799999999999998</v>
      </c>
      <c r="AL42" s="120">
        <v>0.23</v>
      </c>
      <c r="AM42" s="124">
        <f t="shared" si="16"/>
        <v>0.10087719298245615</v>
      </c>
      <c r="AO42" s="109">
        <f t="shared" si="10"/>
        <v>5308.0549981523491</v>
      </c>
      <c r="AP42" s="120">
        <f t="shared" si="11"/>
        <v>727.64065260695543</v>
      </c>
      <c r="AQ42" s="124">
        <f t="shared" si="12"/>
        <v>1997.1621689463038</v>
      </c>
      <c r="AS42" s="135">
        <f t="shared" si="13"/>
        <v>8032.8578197056077</v>
      </c>
    </row>
    <row r="43" spans="1:45" x14ac:dyDescent="0.3">
      <c r="M43" s="109" t="s">
        <v>459</v>
      </c>
      <c r="N43" s="95">
        <v>17060106</v>
      </c>
      <c r="O43" s="120">
        <v>2266</v>
      </c>
      <c r="P43" s="124">
        <v>6</v>
      </c>
      <c r="R43" s="109">
        <v>0.11951258532423208</v>
      </c>
      <c r="S43" s="120">
        <v>0.11473208191126279</v>
      </c>
      <c r="T43" s="120">
        <v>4.7805034129692831E-3</v>
      </c>
      <c r="U43" s="95">
        <f t="shared" si="6"/>
        <v>0.71707551194539243</v>
      </c>
      <c r="V43" s="95">
        <f t="shared" si="7"/>
        <v>0.68839249146757675</v>
      </c>
      <c r="W43" s="95">
        <f t="shared" si="8"/>
        <v>2.86830204778157E-2</v>
      </c>
      <c r="X43" s="95">
        <v>17080003</v>
      </c>
      <c r="Y43" s="95">
        <v>12041.921749205416</v>
      </c>
      <c r="Z43" s="95">
        <v>6748.7423587098965</v>
      </c>
      <c r="AA43" s="110">
        <v>79657.272460270251</v>
      </c>
      <c r="AC43" s="114">
        <v>17080003</v>
      </c>
      <c r="AD43" s="120">
        <v>5.46</v>
      </c>
      <c r="AE43" s="120">
        <v>10.65</v>
      </c>
      <c r="AF43" s="120">
        <v>0</v>
      </c>
      <c r="AG43" s="120">
        <f t="shared" si="14"/>
        <v>0</v>
      </c>
      <c r="AH43" s="120">
        <v>1.03</v>
      </c>
      <c r="AI43" s="120">
        <v>0.56000000000000005</v>
      </c>
      <c r="AJ43" s="120">
        <f t="shared" si="15"/>
        <v>0.54368932038834961</v>
      </c>
      <c r="AK43" s="120">
        <v>82.33</v>
      </c>
      <c r="AL43" s="120">
        <v>8.27</v>
      </c>
      <c r="AM43" s="124">
        <f t="shared" si="16"/>
        <v>0.10044941090732418</v>
      </c>
      <c r="AO43" s="109">
        <f t="shared" si="10"/>
        <v>0</v>
      </c>
      <c r="AP43" s="120">
        <f t="shared" si="11"/>
        <v>3669.2191464830512</v>
      </c>
      <c r="AQ43" s="124">
        <f t="shared" si="12"/>
        <v>8001.5260931183648</v>
      </c>
      <c r="AS43" s="135">
        <f t="shared" si="13"/>
        <v>11670.745239601416</v>
      </c>
    </row>
    <row r="44" spans="1:45" x14ac:dyDescent="0.3">
      <c r="M44" s="109" t="s">
        <v>459</v>
      </c>
      <c r="N44" s="95">
        <v>17060107</v>
      </c>
      <c r="O44" s="120">
        <v>2266</v>
      </c>
      <c r="P44" s="124">
        <v>2259</v>
      </c>
      <c r="R44" s="109">
        <v>0.11951258532423208</v>
      </c>
      <c r="S44" s="120">
        <v>0.11473208191126279</v>
      </c>
      <c r="T44" s="120">
        <v>4.7805034129692831E-3</v>
      </c>
      <c r="U44" s="95">
        <f t="shared" si="6"/>
        <v>269.97893024744025</v>
      </c>
      <c r="V44" s="95">
        <f t="shared" si="7"/>
        <v>259.17977303754265</v>
      </c>
      <c r="W44" s="95">
        <f t="shared" si="8"/>
        <v>10.79915720989761</v>
      </c>
      <c r="X44" s="95">
        <v>17080004</v>
      </c>
      <c r="Y44" s="95">
        <v>330.39202600068751</v>
      </c>
      <c r="Z44" s="95">
        <v>357.40590398640677</v>
      </c>
      <c r="AA44" s="110">
        <v>121.21405484711607</v>
      </c>
      <c r="AC44" s="114">
        <v>17080004</v>
      </c>
      <c r="AD44" s="120">
        <v>0.68</v>
      </c>
      <c r="AE44" s="120">
        <v>0</v>
      </c>
      <c r="AF44" s="120">
        <f t="shared" si="9"/>
        <v>0.68</v>
      </c>
      <c r="AG44" s="120">
        <f t="shared" si="14"/>
        <v>1</v>
      </c>
      <c r="AH44" s="120">
        <v>7.0000000000000007E-2</v>
      </c>
      <c r="AI44" s="120">
        <v>7.0000000000000007E-2</v>
      </c>
      <c r="AJ44" s="120">
        <f t="shared" si="15"/>
        <v>1</v>
      </c>
      <c r="AK44" s="120">
        <v>0</v>
      </c>
      <c r="AL44" s="120">
        <v>0</v>
      </c>
      <c r="AM44" s="124">
        <v>0</v>
      </c>
      <c r="AO44" s="109">
        <f t="shared" si="10"/>
        <v>330.39202600068751</v>
      </c>
      <c r="AP44" s="120">
        <f t="shared" si="11"/>
        <v>357.40590398640677</v>
      </c>
      <c r="AQ44" s="124">
        <f t="shared" si="12"/>
        <v>0</v>
      </c>
      <c r="AS44" s="135">
        <f t="shared" si="13"/>
        <v>687.79792998709422</v>
      </c>
    </row>
    <row r="45" spans="1:45" x14ac:dyDescent="0.3">
      <c r="M45" s="109" t="s">
        <v>460</v>
      </c>
      <c r="N45" s="95">
        <v>17020001</v>
      </c>
      <c r="O45" s="120">
        <v>89120</v>
      </c>
      <c r="P45" s="124">
        <v>1145</v>
      </c>
      <c r="R45" s="109">
        <v>0.3708082581344101</v>
      </c>
      <c r="S45" s="120">
        <v>0.20982119070775215</v>
      </c>
      <c r="T45" s="120">
        <v>4.0695102734245155E-2</v>
      </c>
      <c r="U45" s="95">
        <f t="shared" si="6"/>
        <v>424.57545556389954</v>
      </c>
      <c r="V45" s="95">
        <f t="shared" si="7"/>
        <v>240.24526336037621</v>
      </c>
      <c r="W45" s="95">
        <f t="shared" si="8"/>
        <v>46.595892630710701</v>
      </c>
      <c r="X45" s="95">
        <v>17080005</v>
      </c>
      <c r="Y45" s="95">
        <v>10065.448889319066</v>
      </c>
      <c r="Z45" s="95">
        <v>6734.5701955428158</v>
      </c>
      <c r="AA45" s="110">
        <v>53942.034385203791</v>
      </c>
      <c r="AC45" s="114">
        <v>17080005</v>
      </c>
      <c r="AD45" s="120">
        <v>8.3699999999999992</v>
      </c>
      <c r="AE45" s="120">
        <v>1.54</v>
      </c>
      <c r="AF45" s="120">
        <f t="shared" si="9"/>
        <v>6.8299999999999992</v>
      </c>
      <c r="AG45" s="120">
        <f t="shared" si="14"/>
        <v>0.81600955794504182</v>
      </c>
      <c r="AH45" s="120">
        <v>3.01</v>
      </c>
      <c r="AI45" s="120">
        <v>1.04</v>
      </c>
      <c r="AJ45" s="120">
        <f t="shared" si="15"/>
        <v>0.345514950166113</v>
      </c>
      <c r="AK45" s="120">
        <v>100.56</v>
      </c>
      <c r="AL45" s="120">
        <v>10.09</v>
      </c>
      <c r="AM45" s="124">
        <f t="shared" si="16"/>
        <v>0.10033810660302307</v>
      </c>
      <c r="AO45" s="109">
        <f t="shared" si="10"/>
        <v>8213.5024986916633</v>
      </c>
      <c r="AP45" s="120">
        <f t="shared" si="11"/>
        <v>2326.8946855031659</v>
      </c>
      <c r="AQ45" s="124">
        <f t="shared" si="12"/>
        <v>5412.4415965265143</v>
      </c>
      <c r="AS45" s="135">
        <f t="shared" si="13"/>
        <v>15952.838780721344</v>
      </c>
    </row>
    <row r="46" spans="1:45" x14ac:dyDescent="0.3">
      <c r="M46" s="109" t="s">
        <v>460</v>
      </c>
      <c r="N46" s="95">
        <v>17020010</v>
      </c>
      <c r="O46" s="120">
        <v>89120</v>
      </c>
      <c r="P46" s="124">
        <v>1678</v>
      </c>
      <c r="R46" s="109">
        <v>0.3708082581344101</v>
      </c>
      <c r="S46" s="120">
        <v>0.20982119070775215</v>
      </c>
      <c r="T46" s="120">
        <v>4.0695102734245155E-2</v>
      </c>
      <c r="U46" s="95">
        <f t="shared" si="6"/>
        <v>622.21625714954018</v>
      </c>
      <c r="V46" s="95">
        <f t="shared" si="7"/>
        <v>352.07995800760813</v>
      </c>
      <c r="W46" s="95">
        <f t="shared" si="8"/>
        <v>68.286382388063373</v>
      </c>
      <c r="X46" s="95">
        <v>17080006</v>
      </c>
      <c r="Y46" s="95">
        <v>371.57696946090556</v>
      </c>
      <c r="Z46" s="95">
        <v>229.15722271060633</v>
      </c>
      <c r="AA46" s="110">
        <v>52.870070786394649</v>
      </c>
      <c r="AC46" s="114">
        <v>17080006</v>
      </c>
      <c r="AD46" s="120">
        <v>0.33</v>
      </c>
      <c r="AE46" s="120">
        <v>0.37</v>
      </c>
      <c r="AF46" s="120">
        <v>0</v>
      </c>
      <c r="AG46" s="120">
        <f t="shared" si="14"/>
        <v>0</v>
      </c>
      <c r="AH46" s="120">
        <v>0.17</v>
      </c>
      <c r="AI46" s="120">
        <v>0.04</v>
      </c>
      <c r="AJ46" s="120">
        <f t="shared" si="15"/>
        <v>0.23529411764705882</v>
      </c>
      <c r="AK46" s="120">
        <v>7.0000000000000007E-2</v>
      </c>
      <c r="AL46" s="120">
        <v>0.01</v>
      </c>
      <c r="AM46" s="124">
        <f t="shared" si="16"/>
        <v>0.14285714285714285</v>
      </c>
      <c r="AO46" s="109">
        <f t="shared" si="10"/>
        <v>0</v>
      </c>
      <c r="AP46" s="120">
        <f t="shared" si="11"/>
        <v>53.919346520142668</v>
      </c>
      <c r="AQ46" s="124">
        <f t="shared" si="12"/>
        <v>7.5528672551992351</v>
      </c>
      <c r="AS46" s="135">
        <f t="shared" si="13"/>
        <v>61.472213775341899</v>
      </c>
    </row>
    <row r="47" spans="1:45" x14ac:dyDescent="0.3">
      <c r="M47" s="109" t="s">
        <v>460</v>
      </c>
      <c r="N47" s="95">
        <v>17020012</v>
      </c>
      <c r="O47" s="120">
        <v>89120</v>
      </c>
      <c r="P47" s="124">
        <v>46</v>
      </c>
      <c r="R47" s="109">
        <v>0.3708082581344101</v>
      </c>
      <c r="S47" s="120">
        <v>0.20982119070775215</v>
      </c>
      <c r="T47" s="120">
        <v>4.0695102734245155E-2</v>
      </c>
      <c r="U47" s="95">
        <f t="shared" si="6"/>
        <v>17.057179874182864</v>
      </c>
      <c r="V47" s="95">
        <f t="shared" si="7"/>
        <v>9.6517747725565997</v>
      </c>
      <c r="W47" s="95">
        <f t="shared" si="8"/>
        <v>1.871974725775277</v>
      </c>
      <c r="X47" s="95">
        <v>17090012</v>
      </c>
      <c r="Y47" s="95">
        <v>53354.935575829812</v>
      </c>
      <c r="Z47" s="95">
        <v>38674.628830897098</v>
      </c>
      <c r="AA47" s="110">
        <v>83630.15177453401</v>
      </c>
      <c r="AC47" s="132">
        <v>17090012</v>
      </c>
      <c r="AD47" s="95">
        <v>0</v>
      </c>
      <c r="AE47" s="95">
        <v>0</v>
      </c>
      <c r="AF47" s="120">
        <f t="shared" si="9"/>
        <v>0</v>
      </c>
      <c r="AG47" s="120">
        <v>0</v>
      </c>
      <c r="AH47" s="120">
        <v>0</v>
      </c>
      <c r="AI47" s="120">
        <v>0</v>
      </c>
      <c r="AJ47" s="120">
        <v>0</v>
      </c>
      <c r="AK47" s="120">
        <v>0</v>
      </c>
      <c r="AL47" s="120">
        <v>0</v>
      </c>
      <c r="AM47" s="124">
        <v>0</v>
      </c>
      <c r="AO47" s="109">
        <f t="shared" si="10"/>
        <v>0</v>
      </c>
      <c r="AP47" s="120">
        <f t="shared" si="11"/>
        <v>0</v>
      </c>
      <c r="AQ47" s="124">
        <f t="shared" si="12"/>
        <v>0</v>
      </c>
      <c r="AS47" s="135">
        <f t="shared" si="13"/>
        <v>0</v>
      </c>
    </row>
    <row r="48" spans="1:45" x14ac:dyDescent="0.3">
      <c r="M48" s="109" t="s">
        <v>460</v>
      </c>
      <c r="N48" s="95">
        <v>17020013</v>
      </c>
      <c r="O48" s="120">
        <v>89120</v>
      </c>
      <c r="P48" s="124">
        <v>389</v>
      </c>
      <c r="R48" s="109">
        <v>0.3708082581344101</v>
      </c>
      <c r="S48" s="120">
        <v>0.20982119070775215</v>
      </c>
      <c r="T48" s="120">
        <v>4.0695102734245155E-2</v>
      </c>
      <c r="U48" s="95">
        <f t="shared" si="6"/>
        <v>144.24441241428553</v>
      </c>
      <c r="V48" s="95">
        <f t="shared" si="7"/>
        <v>81.620443185315594</v>
      </c>
      <c r="W48" s="95">
        <f t="shared" si="8"/>
        <v>15.830394963621366</v>
      </c>
      <c r="X48" s="95">
        <v>17100101</v>
      </c>
      <c r="Y48" s="95">
        <v>1354.2890950460583</v>
      </c>
      <c r="Z48" s="95">
        <v>886.73667069723888</v>
      </c>
      <c r="AA48" s="110">
        <v>132.65666704796331</v>
      </c>
      <c r="AC48" s="114">
        <v>17100101</v>
      </c>
      <c r="AD48" s="120">
        <v>1.03</v>
      </c>
      <c r="AE48" s="120">
        <v>0.9</v>
      </c>
      <c r="AF48" s="120">
        <f t="shared" si="9"/>
        <v>0.13</v>
      </c>
      <c r="AG48" s="120">
        <f t="shared" si="14"/>
        <v>0.12621359223300971</v>
      </c>
      <c r="AH48" s="120">
        <v>0.41</v>
      </c>
      <c r="AI48" s="120">
        <v>0.13</v>
      </c>
      <c r="AJ48" s="120">
        <f t="shared" si="15"/>
        <v>0.31707317073170732</v>
      </c>
      <c r="AK48" s="120">
        <v>0</v>
      </c>
      <c r="AL48" s="120">
        <v>0</v>
      </c>
      <c r="AM48" s="124">
        <v>0</v>
      </c>
      <c r="AO48" s="109">
        <f t="shared" si="10"/>
        <v>170.92969160775493</v>
      </c>
      <c r="AP48" s="120">
        <f t="shared" si="11"/>
        <v>281.16040778205138</v>
      </c>
      <c r="AQ48" s="124">
        <f t="shared" si="12"/>
        <v>0</v>
      </c>
      <c r="AS48" s="135">
        <f t="shared" si="13"/>
        <v>452.09009938980631</v>
      </c>
    </row>
    <row r="49" spans="13:45" x14ac:dyDescent="0.3">
      <c r="M49" s="109" t="s">
        <v>460</v>
      </c>
      <c r="N49" s="95">
        <v>17020014</v>
      </c>
      <c r="O49" s="120">
        <v>89120</v>
      </c>
      <c r="P49" s="124">
        <v>7423</v>
      </c>
      <c r="R49" s="109">
        <v>0.3708082581344101</v>
      </c>
      <c r="S49" s="120">
        <v>0.20982119070775215</v>
      </c>
      <c r="T49" s="120">
        <v>4.0695102734245155E-2</v>
      </c>
      <c r="U49" s="95">
        <f t="shared" si="6"/>
        <v>2752.5097001317263</v>
      </c>
      <c r="V49" s="95">
        <f t="shared" si="7"/>
        <v>1557.5026986236442</v>
      </c>
      <c r="W49" s="95">
        <f t="shared" si="8"/>
        <v>302.07974759630179</v>
      </c>
      <c r="X49" s="95">
        <v>17100102</v>
      </c>
      <c r="Y49" s="95">
        <v>3277.3985495734951</v>
      </c>
      <c r="Z49" s="95">
        <v>397.88246973824647</v>
      </c>
      <c r="AA49" s="110">
        <v>509.01492290366355</v>
      </c>
      <c r="AC49" s="114">
        <v>17100102</v>
      </c>
      <c r="AD49" s="120">
        <v>0.69</v>
      </c>
      <c r="AE49" s="120">
        <v>0.36</v>
      </c>
      <c r="AF49" s="120">
        <f t="shared" si="9"/>
        <v>0.32999999999999996</v>
      </c>
      <c r="AG49" s="120">
        <f t="shared" si="14"/>
        <v>0.47826086956521735</v>
      </c>
      <c r="AH49" s="120">
        <v>0.11</v>
      </c>
      <c r="AI49" s="120">
        <v>7.0000000000000007E-2</v>
      </c>
      <c r="AJ49" s="120">
        <f t="shared" si="15"/>
        <v>0.63636363636363646</v>
      </c>
      <c r="AK49" s="120">
        <v>0</v>
      </c>
      <c r="AL49" s="120">
        <v>0</v>
      </c>
      <c r="AM49" s="124">
        <v>0</v>
      </c>
      <c r="AO49" s="109">
        <f t="shared" si="10"/>
        <v>1567.451480230802</v>
      </c>
      <c r="AP49" s="120">
        <f t="shared" si="11"/>
        <v>253.19793528797507</v>
      </c>
      <c r="AQ49" s="124">
        <f t="shared" si="12"/>
        <v>0</v>
      </c>
      <c r="AS49" s="135">
        <f t="shared" si="13"/>
        <v>1820.649415518777</v>
      </c>
    </row>
    <row r="50" spans="13:45" x14ac:dyDescent="0.3">
      <c r="M50" s="109" t="s">
        <v>460</v>
      </c>
      <c r="N50" s="95">
        <v>17020015</v>
      </c>
      <c r="O50" s="120">
        <v>89120</v>
      </c>
      <c r="P50" s="124">
        <v>70078</v>
      </c>
      <c r="R50" s="109">
        <v>0.3708082581344101</v>
      </c>
      <c r="S50" s="120">
        <v>0.20982119070775215</v>
      </c>
      <c r="T50" s="120">
        <v>4.0695102734245155E-2</v>
      </c>
      <c r="U50" s="95">
        <f t="shared" si="6"/>
        <v>25985.501113543192</v>
      </c>
      <c r="V50" s="95">
        <f t="shared" si="7"/>
        <v>14703.849402417856</v>
      </c>
      <c r="W50" s="95">
        <f t="shared" si="8"/>
        <v>2851.8314094104321</v>
      </c>
      <c r="X50" s="95">
        <v>17100103</v>
      </c>
      <c r="Y50" s="95">
        <v>11922.499660461595</v>
      </c>
      <c r="Z50" s="95">
        <v>9547.4134743691357</v>
      </c>
      <c r="AA50" s="110">
        <v>3119.6630559616256</v>
      </c>
      <c r="AC50" s="114">
        <v>17100103</v>
      </c>
      <c r="AD50" s="120">
        <v>7.13</v>
      </c>
      <c r="AE50" s="120">
        <v>5.67</v>
      </c>
      <c r="AF50" s="120">
        <f t="shared" si="9"/>
        <v>1.46</v>
      </c>
      <c r="AG50" s="120">
        <f t="shared" si="14"/>
        <v>0.20476858345021037</v>
      </c>
      <c r="AH50" s="120">
        <v>5.31</v>
      </c>
      <c r="AI50" s="120">
        <v>1.25</v>
      </c>
      <c r="AJ50" s="120">
        <f t="shared" si="15"/>
        <v>0.23540489642184559</v>
      </c>
      <c r="AK50" s="120">
        <v>3.17</v>
      </c>
      <c r="AL50" s="120">
        <v>0.39</v>
      </c>
      <c r="AM50" s="124">
        <f t="shared" si="16"/>
        <v>0.12302839116719244</v>
      </c>
      <c r="AO50" s="109">
        <f t="shared" si="10"/>
        <v>2441.3533666583348</v>
      </c>
      <c r="AP50" s="120">
        <f t="shared" si="11"/>
        <v>2247.5078800303995</v>
      </c>
      <c r="AQ50" s="124">
        <f t="shared" si="12"/>
        <v>383.80712675868585</v>
      </c>
      <c r="AS50" s="135">
        <f t="shared" si="13"/>
        <v>5072.66837344742</v>
      </c>
    </row>
    <row r="51" spans="13:45" x14ac:dyDescent="0.3">
      <c r="M51" s="109" t="s">
        <v>460</v>
      </c>
      <c r="N51" s="95">
        <v>17020016</v>
      </c>
      <c r="O51" s="120">
        <v>89120</v>
      </c>
      <c r="P51" s="124">
        <v>8361</v>
      </c>
      <c r="R51" s="109">
        <v>0.3708082581344101</v>
      </c>
      <c r="S51" s="120">
        <v>0.20982119070775215</v>
      </c>
      <c r="T51" s="120">
        <v>4.0695102734245155E-2</v>
      </c>
      <c r="U51" s="95">
        <f t="shared" si="6"/>
        <v>3100.3278462618027</v>
      </c>
      <c r="V51" s="95">
        <f t="shared" si="7"/>
        <v>1754.3149755075158</v>
      </c>
      <c r="W51" s="95">
        <f t="shared" si="8"/>
        <v>340.25175396102372</v>
      </c>
      <c r="X51" s="95">
        <v>17100104</v>
      </c>
      <c r="Y51" s="95">
        <v>25396.691884417571</v>
      </c>
      <c r="Z51" s="95">
        <v>3275.557631698196</v>
      </c>
      <c r="AA51" s="110">
        <v>4047.6548003359967</v>
      </c>
      <c r="AC51" s="114">
        <v>17100104</v>
      </c>
      <c r="AD51" s="120">
        <v>5.91</v>
      </c>
      <c r="AE51" s="120">
        <v>1.01</v>
      </c>
      <c r="AF51" s="120">
        <f t="shared" si="9"/>
        <v>4.9000000000000004</v>
      </c>
      <c r="AG51" s="120">
        <f t="shared" si="14"/>
        <v>0.82910321489001693</v>
      </c>
      <c r="AH51" s="120">
        <v>1.01</v>
      </c>
      <c r="AI51" s="120">
        <v>0.62</v>
      </c>
      <c r="AJ51" s="120">
        <f t="shared" si="15"/>
        <v>0.61386138613861385</v>
      </c>
      <c r="AK51" s="120">
        <v>0</v>
      </c>
      <c r="AL51" s="120">
        <v>0</v>
      </c>
      <c r="AM51" s="124">
        <v>0</v>
      </c>
      <c r="AO51" s="109">
        <f t="shared" si="10"/>
        <v>21056.478888941809</v>
      </c>
      <c r="AP51" s="120">
        <f t="shared" si="11"/>
        <v>2010.7383481711697</v>
      </c>
      <c r="AQ51" s="124">
        <f t="shared" si="12"/>
        <v>0</v>
      </c>
      <c r="AS51" s="135">
        <f t="shared" si="13"/>
        <v>23067.217237112978</v>
      </c>
    </row>
    <row r="52" spans="13:45" x14ac:dyDescent="0.3">
      <c r="M52" s="109" t="s">
        <v>461</v>
      </c>
      <c r="N52" s="95">
        <v>17100102</v>
      </c>
      <c r="O52" s="120">
        <v>72797</v>
      </c>
      <c r="P52" s="124">
        <v>3771</v>
      </c>
      <c r="R52" s="109">
        <v>0.83100873060648794</v>
      </c>
      <c r="S52" s="120">
        <v>9.877909026798308E-2</v>
      </c>
      <c r="T52" s="120">
        <v>0.12169583921015516</v>
      </c>
      <c r="U52" s="95">
        <f t="shared" si="6"/>
        <v>3133.7339231170658</v>
      </c>
      <c r="V52" s="95">
        <f t="shared" si="7"/>
        <v>372.4959494005642</v>
      </c>
      <c r="W52" s="95">
        <f t="shared" si="8"/>
        <v>458.91500966149511</v>
      </c>
      <c r="X52" s="95">
        <v>17100105</v>
      </c>
      <c r="Y52" s="95">
        <v>29050.403204541606</v>
      </c>
      <c r="Z52" s="95">
        <v>3453.1194375881523</v>
      </c>
      <c r="AA52" s="110">
        <v>4254.2431471086038</v>
      </c>
      <c r="AC52" s="114">
        <v>17100105</v>
      </c>
      <c r="AD52" s="120">
        <v>72.36</v>
      </c>
      <c r="AE52" s="120">
        <v>6.31</v>
      </c>
      <c r="AF52" s="120">
        <f t="shared" si="9"/>
        <v>66.05</v>
      </c>
      <c r="AG52" s="120">
        <f t="shared" si="14"/>
        <v>0.91279712548369263</v>
      </c>
      <c r="AH52" s="120">
        <v>0.71</v>
      </c>
      <c r="AI52" s="120">
        <v>0.46</v>
      </c>
      <c r="AJ52" s="120">
        <f t="shared" si="15"/>
        <v>0.647887323943662</v>
      </c>
      <c r="AK52" s="120">
        <v>12.31</v>
      </c>
      <c r="AL52" s="120">
        <v>7.47</v>
      </c>
      <c r="AM52" s="124">
        <f t="shared" si="16"/>
        <v>0.60682372055239642</v>
      </c>
      <c r="AO52" s="109">
        <f t="shared" si="10"/>
        <v>26517.12453924783</v>
      </c>
      <c r="AP52" s="120">
        <f t="shared" si="11"/>
        <v>2237.2323116768312</v>
      </c>
      <c r="AQ52" s="124">
        <f t="shared" si="12"/>
        <v>2581.5756546629791</v>
      </c>
      <c r="AS52" s="135">
        <f t="shared" si="13"/>
        <v>31335.93250558764</v>
      </c>
    </row>
    <row r="53" spans="13:45" x14ac:dyDescent="0.3">
      <c r="M53" s="109" t="s">
        <v>461</v>
      </c>
      <c r="N53" s="95">
        <v>17100103</v>
      </c>
      <c r="O53" s="120">
        <v>72797</v>
      </c>
      <c r="P53" s="124">
        <v>2628</v>
      </c>
      <c r="R53" s="109">
        <v>0.83100873060648794</v>
      </c>
      <c r="S53" s="120">
        <v>9.877909026798308E-2</v>
      </c>
      <c r="T53" s="120">
        <v>0.12169583921015516</v>
      </c>
      <c r="U53" s="95">
        <f t="shared" si="6"/>
        <v>2183.8909440338502</v>
      </c>
      <c r="V53" s="95">
        <f t="shared" si="7"/>
        <v>259.59144922425952</v>
      </c>
      <c r="W53" s="95">
        <f t="shared" si="8"/>
        <v>319.81666544428776</v>
      </c>
      <c r="X53" s="95">
        <v>17100106</v>
      </c>
      <c r="Y53" s="95">
        <v>4321.7558952021782</v>
      </c>
      <c r="Z53" s="95">
        <v>1918.7501591292651</v>
      </c>
      <c r="AA53" s="110">
        <v>632.4071186943886</v>
      </c>
      <c r="AC53" s="114">
        <v>17100106</v>
      </c>
      <c r="AD53" s="120">
        <v>4.82</v>
      </c>
      <c r="AE53" s="120">
        <v>2.27</v>
      </c>
      <c r="AF53" s="120">
        <f t="shared" si="9"/>
        <v>2.5500000000000003</v>
      </c>
      <c r="AG53" s="120">
        <f t="shared" si="14"/>
        <v>0.52904564315352698</v>
      </c>
      <c r="AH53" s="120">
        <v>0.49</v>
      </c>
      <c r="AI53" s="120">
        <v>0.42</v>
      </c>
      <c r="AJ53" s="120">
        <f t="shared" si="15"/>
        <v>0.8571428571428571</v>
      </c>
      <c r="AK53" s="120">
        <v>0.56999999999999995</v>
      </c>
      <c r="AL53" s="120">
        <v>0.11</v>
      </c>
      <c r="AM53" s="124">
        <f t="shared" si="16"/>
        <v>0.19298245614035089</v>
      </c>
      <c r="AO53" s="109">
        <f t="shared" si="10"/>
        <v>2286.4061271297833</v>
      </c>
      <c r="AP53" s="120">
        <f t="shared" si="11"/>
        <v>1644.6429935393699</v>
      </c>
      <c r="AQ53" s="124">
        <f t="shared" si="12"/>
        <v>122.04347904628553</v>
      </c>
      <c r="AS53" s="135">
        <f t="shared" si="13"/>
        <v>4053.0925997154386</v>
      </c>
    </row>
    <row r="54" spans="13:45" x14ac:dyDescent="0.3">
      <c r="M54" s="109" t="s">
        <v>461</v>
      </c>
      <c r="N54" s="95">
        <v>17100104</v>
      </c>
      <c r="O54" s="120">
        <v>72797</v>
      </c>
      <c r="P54" s="124">
        <v>30165</v>
      </c>
      <c r="R54" s="109">
        <v>0.83100873060648794</v>
      </c>
      <c r="S54" s="120">
        <v>9.877909026798308E-2</v>
      </c>
      <c r="T54" s="120">
        <v>0.12169583921015516</v>
      </c>
      <c r="U54" s="95">
        <f t="shared" si="6"/>
        <v>25067.378358744711</v>
      </c>
      <c r="V54" s="95">
        <f t="shared" si="7"/>
        <v>2979.6712579337095</v>
      </c>
      <c r="W54" s="95">
        <f t="shared" si="8"/>
        <v>3670.9549897743304</v>
      </c>
      <c r="X54" s="95">
        <v>17110001</v>
      </c>
      <c r="Y54" s="95">
        <v>1614.0994114928244</v>
      </c>
      <c r="Z54" s="95">
        <v>754.20183378299555</v>
      </c>
      <c r="AA54" s="110">
        <v>295.58979233775364</v>
      </c>
      <c r="AC54" s="114">
        <v>17110001</v>
      </c>
      <c r="AD54" s="120">
        <v>0.72</v>
      </c>
      <c r="AE54" s="120">
        <v>0.09</v>
      </c>
      <c r="AF54" s="120">
        <f t="shared" si="9"/>
        <v>0.63</v>
      </c>
      <c r="AG54" s="120">
        <f t="shared" si="14"/>
        <v>0.875</v>
      </c>
      <c r="AH54" s="120">
        <v>0.35</v>
      </c>
      <c r="AI54" s="120">
        <v>0.09</v>
      </c>
      <c r="AJ54" s="120">
        <f t="shared" si="15"/>
        <v>0.25714285714285717</v>
      </c>
      <c r="AK54" s="120">
        <v>0</v>
      </c>
      <c r="AL54" s="120">
        <v>0</v>
      </c>
      <c r="AM54" s="124">
        <v>0</v>
      </c>
      <c r="AO54" s="109">
        <f t="shared" si="10"/>
        <v>1412.3369850562212</v>
      </c>
      <c r="AP54" s="120">
        <f t="shared" si="11"/>
        <v>193.93761440134173</v>
      </c>
      <c r="AQ54" s="124">
        <f t="shared" si="12"/>
        <v>0</v>
      </c>
      <c r="AS54" s="135">
        <f t="shared" si="13"/>
        <v>1606.274599457563</v>
      </c>
    </row>
    <row r="55" spans="13:45" x14ac:dyDescent="0.3">
      <c r="M55" s="109" t="s">
        <v>461</v>
      </c>
      <c r="N55" s="95">
        <v>17100105</v>
      </c>
      <c r="O55" s="120">
        <v>72797</v>
      </c>
      <c r="P55" s="124">
        <v>34958</v>
      </c>
      <c r="R55" s="109">
        <v>0.83100873060648794</v>
      </c>
      <c r="S55" s="120">
        <v>9.877909026798308E-2</v>
      </c>
      <c r="T55" s="120">
        <v>0.12169583921015516</v>
      </c>
      <c r="U55" s="95">
        <f t="shared" si="6"/>
        <v>29050.403204541606</v>
      </c>
      <c r="V55" s="95">
        <f t="shared" si="7"/>
        <v>3453.1194375881523</v>
      </c>
      <c r="W55" s="95">
        <f t="shared" si="8"/>
        <v>4254.2431471086038</v>
      </c>
      <c r="X55" s="95">
        <v>17110002</v>
      </c>
      <c r="Y55" s="95">
        <v>15146.507583711016</v>
      </c>
      <c r="Z55" s="95">
        <v>6257.7959930879861</v>
      </c>
      <c r="AA55" s="110">
        <v>1097.8532514600115</v>
      </c>
      <c r="AC55" s="114">
        <v>17110002</v>
      </c>
      <c r="AD55" s="120">
        <v>33.72</v>
      </c>
      <c r="AE55" s="120">
        <v>15.67</v>
      </c>
      <c r="AF55" s="120">
        <f t="shared" si="9"/>
        <v>18.049999999999997</v>
      </c>
      <c r="AG55" s="120">
        <f t="shared" si="14"/>
        <v>0.53529062870699873</v>
      </c>
      <c r="AH55" s="120">
        <v>2.3199999999999998</v>
      </c>
      <c r="AI55" s="120">
        <v>2.0499999999999998</v>
      </c>
      <c r="AJ55" s="120">
        <f t="shared" si="15"/>
        <v>0.88362068965517238</v>
      </c>
      <c r="AK55" s="120">
        <v>0.5</v>
      </c>
      <c r="AL55" s="120">
        <v>1.08</v>
      </c>
      <c r="AM55" s="124">
        <v>1</v>
      </c>
      <c r="AO55" s="109">
        <f t="shared" si="10"/>
        <v>8107.7835671999937</v>
      </c>
      <c r="AP55" s="120">
        <f t="shared" si="11"/>
        <v>5529.5180111337804</v>
      </c>
      <c r="AQ55" s="124">
        <f t="shared" si="12"/>
        <v>1097.8532514600115</v>
      </c>
      <c r="AS55" s="135">
        <f t="shared" si="13"/>
        <v>14735.154829793786</v>
      </c>
    </row>
    <row r="56" spans="13:45" x14ac:dyDescent="0.3">
      <c r="M56" s="109" t="s">
        <v>461</v>
      </c>
      <c r="N56" s="95">
        <v>17100106</v>
      </c>
      <c r="O56" s="120">
        <v>72797</v>
      </c>
      <c r="P56" s="124">
        <v>1275</v>
      </c>
      <c r="R56" s="109">
        <v>0.83100873060648794</v>
      </c>
      <c r="S56" s="120">
        <v>9.877909026798308E-2</v>
      </c>
      <c r="T56" s="120">
        <v>0.12169583921015516</v>
      </c>
      <c r="U56" s="95">
        <f t="shared" si="6"/>
        <v>1059.5361315232722</v>
      </c>
      <c r="V56" s="95">
        <f t="shared" si="7"/>
        <v>125.94334009167842</v>
      </c>
      <c r="W56" s="95">
        <f t="shared" si="8"/>
        <v>155.16219499294783</v>
      </c>
      <c r="X56" s="95">
        <v>17110003</v>
      </c>
      <c r="Y56" s="95">
        <v>1122.1588556697654</v>
      </c>
      <c r="Z56" s="95">
        <v>1422.9437035812491</v>
      </c>
      <c r="AA56" s="110">
        <v>289.21619991488802</v>
      </c>
      <c r="AC56" s="114">
        <v>17110003</v>
      </c>
      <c r="AD56" s="120">
        <v>1.52</v>
      </c>
      <c r="AE56" s="120">
        <v>0.57999999999999996</v>
      </c>
      <c r="AF56" s="120">
        <f t="shared" si="9"/>
        <v>0.94000000000000006</v>
      </c>
      <c r="AG56" s="120">
        <f t="shared" si="14"/>
        <v>0.61842105263157898</v>
      </c>
      <c r="AH56" s="120">
        <v>0.54</v>
      </c>
      <c r="AI56" s="120">
        <v>0.2</v>
      </c>
      <c r="AJ56" s="120">
        <f t="shared" si="15"/>
        <v>0.37037037037037035</v>
      </c>
      <c r="AK56" s="120">
        <v>0.37</v>
      </c>
      <c r="AL56" s="120">
        <v>0.05</v>
      </c>
      <c r="AM56" s="124">
        <f t="shared" si="16"/>
        <v>0.13513513513513514</v>
      </c>
      <c r="AO56" s="109">
        <f t="shared" si="10"/>
        <v>693.96666074314442</v>
      </c>
      <c r="AP56" s="120">
        <f t="shared" si="11"/>
        <v>527.01618651157366</v>
      </c>
      <c r="AQ56" s="124">
        <f t="shared" si="12"/>
        <v>39.083270258768657</v>
      </c>
      <c r="AS56" s="135">
        <f t="shared" si="13"/>
        <v>1260.0661175134867</v>
      </c>
    </row>
    <row r="57" spans="13:45" x14ac:dyDescent="0.3">
      <c r="M57" s="109" t="s">
        <v>462</v>
      </c>
      <c r="N57" s="95">
        <v>17110019</v>
      </c>
      <c r="O57" s="120">
        <v>78506</v>
      </c>
      <c r="P57" s="124">
        <v>78506</v>
      </c>
      <c r="R57" s="109">
        <v>0.10321525008832584</v>
      </c>
      <c r="S57" s="120">
        <v>8.1016901781658504E-2</v>
      </c>
      <c r="T57" s="120">
        <v>1.4139075354565182E-4</v>
      </c>
      <c r="U57" s="95">
        <f t="shared" si="6"/>
        <v>8103.0164234341082</v>
      </c>
      <c r="V57" s="95">
        <f t="shared" si="7"/>
        <v>6360.3128912708826</v>
      </c>
      <c r="W57" s="95">
        <f t="shared" si="8"/>
        <v>11.100022497854942</v>
      </c>
      <c r="X57" s="95">
        <v>17110004</v>
      </c>
      <c r="Y57" s="95">
        <v>36707.885914959363</v>
      </c>
      <c r="Z57" s="95">
        <v>17152.031288320595</v>
      </c>
      <c r="AA57" s="110">
        <v>6722.2195657463863</v>
      </c>
      <c r="AC57" s="114">
        <v>17110004</v>
      </c>
      <c r="AD57" s="120">
        <v>69.41</v>
      </c>
      <c r="AE57" s="120">
        <v>2.2200000000000002</v>
      </c>
      <c r="AF57" s="120">
        <f t="shared" si="9"/>
        <v>67.19</v>
      </c>
      <c r="AG57" s="120">
        <f t="shared" si="14"/>
        <v>0.96801613600345771</v>
      </c>
      <c r="AH57" s="120">
        <v>3.26</v>
      </c>
      <c r="AI57" s="120">
        <v>0.78</v>
      </c>
      <c r="AJ57" s="120">
        <f t="shared" si="15"/>
        <v>0.23926380368098163</v>
      </c>
      <c r="AK57" s="120">
        <v>6.37</v>
      </c>
      <c r="AL57" s="120">
        <v>6.34</v>
      </c>
      <c r="AM57" s="124">
        <f t="shared" si="16"/>
        <v>0.9952904238618524</v>
      </c>
      <c r="AO57" s="109">
        <f t="shared" si="10"/>
        <v>35533.825884254715</v>
      </c>
      <c r="AP57" s="120">
        <f t="shared" si="11"/>
        <v>4103.8602468987929</v>
      </c>
      <c r="AQ57" s="124">
        <f t="shared" si="12"/>
        <v>6690.5607608841583</v>
      </c>
      <c r="AS57" s="135">
        <f t="shared" si="13"/>
        <v>46328.24689203767</v>
      </c>
    </row>
    <row r="58" spans="13:45" x14ac:dyDescent="0.3">
      <c r="M58" s="109" t="s">
        <v>463</v>
      </c>
      <c r="N58" s="95">
        <v>17100101</v>
      </c>
      <c r="O58" s="120">
        <v>29872</v>
      </c>
      <c r="P58" s="124">
        <v>635</v>
      </c>
      <c r="R58" s="109">
        <v>0.58400254657085049</v>
      </c>
      <c r="S58" s="120">
        <v>0.10319723714504989</v>
      </c>
      <c r="T58" s="120">
        <v>0.20365818391125373</v>
      </c>
      <c r="U58" s="95">
        <f t="shared" si="6"/>
        <v>370.84161707249007</v>
      </c>
      <c r="V58" s="95">
        <f t="shared" si="7"/>
        <v>65.530245587106677</v>
      </c>
      <c r="W58" s="95">
        <f t="shared" si="8"/>
        <v>129.32294678364613</v>
      </c>
      <c r="X58" s="95">
        <v>17110005</v>
      </c>
      <c r="Y58" s="95">
        <v>401.4643917561242</v>
      </c>
      <c r="Z58" s="95">
        <v>153.4374325842704</v>
      </c>
      <c r="AA58" s="110">
        <v>3.6842859212542867</v>
      </c>
      <c r="AC58" s="114">
        <v>17110005</v>
      </c>
      <c r="AD58" s="120">
        <v>0.35</v>
      </c>
      <c r="AE58" s="120">
        <v>0.12</v>
      </c>
      <c r="AF58" s="120">
        <f t="shared" si="9"/>
        <v>0.22999999999999998</v>
      </c>
      <c r="AG58" s="120">
        <f t="shared" si="14"/>
        <v>0.65714285714285714</v>
      </c>
      <c r="AH58" s="120">
        <v>0.38</v>
      </c>
      <c r="AI58" s="120">
        <v>0.06</v>
      </c>
      <c r="AJ58" s="120">
        <f t="shared" si="15"/>
        <v>0.15789473684210525</v>
      </c>
      <c r="AK58" s="120">
        <v>0</v>
      </c>
      <c r="AL58" s="120">
        <v>0</v>
      </c>
      <c r="AM58" s="124">
        <v>0</v>
      </c>
      <c r="AO58" s="109">
        <f t="shared" si="10"/>
        <v>263.81945743973876</v>
      </c>
      <c r="AP58" s="120">
        <f t="shared" si="11"/>
        <v>24.226963039621641</v>
      </c>
      <c r="AQ58" s="124">
        <f t="shared" si="12"/>
        <v>0</v>
      </c>
      <c r="AS58" s="135">
        <f t="shared" si="13"/>
        <v>288.04642047936039</v>
      </c>
    </row>
    <row r="59" spans="13:45" x14ac:dyDescent="0.3">
      <c r="M59" s="109" t="s">
        <v>463</v>
      </c>
      <c r="N59" s="95">
        <v>17100102</v>
      </c>
      <c r="O59" s="120">
        <v>29872</v>
      </c>
      <c r="P59" s="124">
        <v>246</v>
      </c>
      <c r="R59" s="109">
        <v>0.58400254657085049</v>
      </c>
      <c r="S59" s="120">
        <v>0.10319723714504989</v>
      </c>
      <c r="T59" s="120">
        <v>0.20365818391125373</v>
      </c>
      <c r="U59" s="95">
        <f t="shared" si="6"/>
        <v>143.66462645642923</v>
      </c>
      <c r="V59" s="95">
        <f t="shared" si="7"/>
        <v>25.386520337682271</v>
      </c>
      <c r="W59" s="95">
        <f t="shared" si="8"/>
        <v>50.099913242168419</v>
      </c>
      <c r="X59" s="95">
        <v>17110006</v>
      </c>
      <c r="Y59" s="95">
        <v>316.69498052649158</v>
      </c>
      <c r="Z59" s="95">
        <v>222.82766416343378</v>
      </c>
      <c r="AA59" s="110">
        <v>131.05077930500636</v>
      </c>
      <c r="AC59" s="114">
        <v>17110006</v>
      </c>
      <c r="AD59" s="120">
        <v>0.2</v>
      </c>
      <c r="AE59" s="120">
        <v>0</v>
      </c>
      <c r="AF59" s="120">
        <f t="shared" si="9"/>
        <v>0.2</v>
      </c>
      <c r="AG59" s="120">
        <f t="shared" si="14"/>
        <v>1</v>
      </c>
      <c r="AH59" s="120">
        <v>0.04</v>
      </c>
      <c r="AI59" s="120">
        <v>0.02</v>
      </c>
      <c r="AJ59" s="120">
        <f t="shared" si="15"/>
        <v>0.5</v>
      </c>
      <c r="AK59" s="120">
        <v>0</v>
      </c>
      <c r="AL59" s="120">
        <v>0</v>
      </c>
      <c r="AM59" s="124">
        <v>0</v>
      </c>
      <c r="AO59" s="109">
        <f t="shared" si="10"/>
        <v>316.69498052649158</v>
      </c>
      <c r="AP59" s="120">
        <f t="shared" si="11"/>
        <v>111.41383208171689</v>
      </c>
      <c r="AQ59" s="124">
        <f t="shared" si="12"/>
        <v>0</v>
      </c>
      <c r="AS59" s="135">
        <f t="shared" si="13"/>
        <v>428.1088126082085</v>
      </c>
    </row>
    <row r="60" spans="13:45" x14ac:dyDescent="0.3">
      <c r="M60" s="109" t="s">
        <v>463</v>
      </c>
      <c r="N60" s="95">
        <v>17110018</v>
      </c>
      <c r="O60" s="120">
        <v>29872</v>
      </c>
      <c r="P60" s="124">
        <v>4955</v>
      </c>
      <c r="R60" s="109">
        <v>0.58400254657085049</v>
      </c>
      <c r="S60" s="120">
        <v>0.10319723714504989</v>
      </c>
      <c r="T60" s="120">
        <v>0.20365818391125373</v>
      </c>
      <c r="U60" s="95">
        <f t="shared" si="6"/>
        <v>2893.7326182585643</v>
      </c>
      <c r="V60" s="95">
        <f t="shared" si="7"/>
        <v>511.3423100537222</v>
      </c>
      <c r="W60" s="95">
        <f t="shared" si="8"/>
        <v>1009.1263012802623</v>
      </c>
      <c r="X60" s="95">
        <v>17110007</v>
      </c>
      <c r="Y60" s="95">
        <v>16973.949023612844</v>
      </c>
      <c r="Z60" s="95">
        <v>6522.977030234767</v>
      </c>
      <c r="AA60" s="110">
        <v>149.52257997227875</v>
      </c>
      <c r="AC60" s="114">
        <v>17110007</v>
      </c>
      <c r="AD60" s="120">
        <v>12.91</v>
      </c>
      <c r="AE60" s="120">
        <v>14.74</v>
      </c>
      <c r="AF60" s="120">
        <v>0</v>
      </c>
      <c r="AG60" s="120">
        <f t="shared" si="14"/>
        <v>0</v>
      </c>
      <c r="AH60" s="120">
        <v>0.6</v>
      </c>
      <c r="AI60" s="120">
        <v>0.77</v>
      </c>
      <c r="AJ60" s="120">
        <v>1</v>
      </c>
      <c r="AK60" s="120">
        <v>0.01</v>
      </c>
      <c r="AL60" s="120">
        <v>0.3</v>
      </c>
      <c r="AM60" s="124">
        <v>1</v>
      </c>
      <c r="AO60" s="109">
        <f t="shared" si="10"/>
        <v>0</v>
      </c>
      <c r="AP60" s="120">
        <f t="shared" si="11"/>
        <v>6522.977030234767</v>
      </c>
      <c r="AQ60" s="124">
        <f t="shared" si="12"/>
        <v>149.52257997227875</v>
      </c>
      <c r="AS60" s="135">
        <f t="shared" si="13"/>
        <v>6672.4996102070454</v>
      </c>
    </row>
    <row r="61" spans="13:45" x14ac:dyDescent="0.3">
      <c r="M61" s="109" t="s">
        <v>463</v>
      </c>
      <c r="N61" s="95">
        <v>17110019</v>
      </c>
      <c r="O61" s="120">
        <v>29872</v>
      </c>
      <c r="P61" s="124">
        <v>16351</v>
      </c>
      <c r="R61" s="109">
        <v>0.58400254657085049</v>
      </c>
      <c r="S61" s="120">
        <v>0.10319723714504989</v>
      </c>
      <c r="T61" s="120">
        <v>0.20365818391125373</v>
      </c>
      <c r="U61" s="95">
        <f t="shared" si="6"/>
        <v>9549.0256389799761</v>
      </c>
      <c r="V61" s="95">
        <f t="shared" si="7"/>
        <v>1687.3780245587106</v>
      </c>
      <c r="W61" s="95">
        <f t="shared" si="8"/>
        <v>3330.0149651329098</v>
      </c>
      <c r="X61" s="95">
        <v>17110008</v>
      </c>
      <c r="Y61" s="95">
        <v>6021.2859744394718</v>
      </c>
      <c r="Z61" s="95">
        <v>5196.0203815968189</v>
      </c>
      <c r="AA61" s="110">
        <v>3708.5434758200645</v>
      </c>
      <c r="AC61" s="114">
        <v>17110008</v>
      </c>
      <c r="AD61" s="120">
        <v>30.45</v>
      </c>
      <c r="AE61" s="120">
        <v>1.39</v>
      </c>
      <c r="AF61" s="120">
        <f t="shared" si="9"/>
        <v>29.06</v>
      </c>
      <c r="AG61" s="120">
        <f t="shared" si="14"/>
        <v>0.95435139573070604</v>
      </c>
      <c r="AH61" s="120">
        <v>1.02</v>
      </c>
      <c r="AI61" s="120">
        <v>0.47</v>
      </c>
      <c r="AJ61" s="120">
        <f t="shared" si="15"/>
        <v>0.46078431372549017</v>
      </c>
      <c r="AK61" s="120">
        <v>19.52</v>
      </c>
      <c r="AL61" s="120">
        <v>4.32</v>
      </c>
      <c r="AM61" s="124">
        <f t="shared" si="16"/>
        <v>0.22131147540983609</v>
      </c>
      <c r="AO61" s="109">
        <f t="shared" si="10"/>
        <v>5746.4226738000343</v>
      </c>
      <c r="AP61" s="120">
        <f t="shared" si="11"/>
        <v>2394.2446856377496</v>
      </c>
      <c r="AQ61" s="124">
        <f t="shared" si="12"/>
        <v>820.74322825526031</v>
      </c>
      <c r="AS61" s="135">
        <f t="shared" si="13"/>
        <v>8961.4105876930444</v>
      </c>
    </row>
    <row r="62" spans="13:45" x14ac:dyDescent="0.3">
      <c r="M62" s="109" t="s">
        <v>463</v>
      </c>
      <c r="N62" s="95">
        <v>17110020</v>
      </c>
      <c r="O62" s="120">
        <v>29872</v>
      </c>
      <c r="P62" s="124">
        <v>7685</v>
      </c>
      <c r="R62" s="109">
        <v>0.58400254657085049</v>
      </c>
      <c r="S62" s="120">
        <v>0.10319723714504989</v>
      </c>
      <c r="T62" s="120">
        <v>0.20365818391125373</v>
      </c>
      <c r="U62" s="95">
        <f t="shared" si="6"/>
        <v>4488.0595703969857</v>
      </c>
      <c r="V62" s="95">
        <f t="shared" si="7"/>
        <v>793.07076745970835</v>
      </c>
      <c r="W62" s="95">
        <f t="shared" si="8"/>
        <v>1565.1131433579849</v>
      </c>
      <c r="X62" s="95">
        <v>17110009</v>
      </c>
      <c r="Y62" s="95">
        <v>3255.7976122213499</v>
      </c>
      <c r="Z62" s="95">
        <v>2819.380338663042</v>
      </c>
      <c r="AA62" s="110">
        <v>1981.8876641123388</v>
      </c>
      <c r="AC62" s="114">
        <v>17110009</v>
      </c>
      <c r="AD62" s="120">
        <v>3.23</v>
      </c>
      <c r="AE62" s="120">
        <v>1.41</v>
      </c>
      <c r="AF62" s="120">
        <f t="shared" si="9"/>
        <v>1.82</v>
      </c>
      <c r="AG62" s="120">
        <f t="shared" si="14"/>
        <v>0.56346749226006199</v>
      </c>
      <c r="AH62" s="120">
        <v>0.62</v>
      </c>
      <c r="AI62" s="120">
        <v>0.36</v>
      </c>
      <c r="AJ62" s="120">
        <f t="shared" si="15"/>
        <v>0.58064516129032251</v>
      </c>
      <c r="AK62" s="120">
        <v>0</v>
      </c>
      <c r="AL62" s="120">
        <v>0</v>
      </c>
      <c r="AM62" s="124">
        <v>0</v>
      </c>
      <c r="AO62" s="109">
        <f t="shared" si="10"/>
        <v>1834.5361158646617</v>
      </c>
      <c r="AP62" s="120">
        <f t="shared" si="11"/>
        <v>1637.0595514817662</v>
      </c>
      <c r="AQ62" s="124">
        <f t="shared" si="12"/>
        <v>0</v>
      </c>
      <c r="AS62" s="135">
        <f t="shared" si="13"/>
        <v>3471.5956673464279</v>
      </c>
    </row>
    <row r="63" spans="13:45" x14ac:dyDescent="0.3">
      <c r="M63" s="109" t="s">
        <v>464</v>
      </c>
      <c r="N63" s="95">
        <v>17020011</v>
      </c>
      <c r="O63" s="120">
        <v>1931249</v>
      </c>
      <c r="P63" s="124">
        <v>3</v>
      </c>
      <c r="R63" s="109">
        <v>0.12774990842352987</v>
      </c>
      <c r="S63" s="120">
        <v>9.5718718063228736E-2</v>
      </c>
      <c r="T63" s="120">
        <v>2.8488829343275442E-3</v>
      </c>
      <c r="U63" s="95">
        <f t="shared" si="6"/>
        <v>0.38324972527058965</v>
      </c>
      <c r="V63" s="95">
        <f t="shared" si="7"/>
        <v>0.28715615418968621</v>
      </c>
      <c r="W63" s="95">
        <f t="shared" si="8"/>
        <v>8.5466488029826322E-3</v>
      </c>
      <c r="X63" s="95">
        <v>17110010</v>
      </c>
      <c r="Y63" s="95">
        <v>8665.4595184083901</v>
      </c>
      <c r="Z63" s="95">
        <v>6540.6238372100988</v>
      </c>
      <c r="AA63" s="110">
        <v>434.84228915236804</v>
      </c>
      <c r="AC63" s="114">
        <v>17110010</v>
      </c>
      <c r="AD63" s="120">
        <v>6.19</v>
      </c>
      <c r="AE63" s="120">
        <v>2.65</v>
      </c>
      <c r="AF63" s="120">
        <f t="shared" si="9"/>
        <v>3.5400000000000005</v>
      </c>
      <c r="AG63" s="120">
        <f t="shared" si="14"/>
        <v>0.57189014539579974</v>
      </c>
      <c r="AH63" s="120">
        <v>0.32</v>
      </c>
      <c r="AI63" s="120">
        <v>0.54</v>
      </c>
      <c r="AJ63" s="120">
        <f t="shared" si="15"/>
        <v>1.6875</v>
      </c>
      <c r="AK63" s="120">
        <v>0.13</v>
      </c>
      <c r="AL63" s="120">
        <v>0.06</v>
      </c>
      <c r="AM63" s="124">
        <f t="shared" si="16"/>
        <v>0.46153846153846151</v>
      </c>
      <c r="AO63" s="109">
        <f t="shared" si="10"/>
        <v>4955.6909039039911</v>
      </c>
      <c r="AP63" s="120">
        <f t="shared" si="11"/>
        <v>11037.302725292042</v>
      </c>
      <c r="AQ63" s="124">
        <f t="shared" si="12"/>
        <v>200.69644114724679</v>
      </c>
      <c r="AS63" s="135">
        <f t="shared" si="13"/>
        <v>16193.69007034328</v>
      </c>
    </row>
    <row r="64" spans="13:45" x14ac:dyDescent="0.3">
      <c r="M64" s="109" t="s">
        <v>464</v>
      </c>
      <c r="N64" s="95">
        <v>17110009</v>
      </c>
      <c r="O64" s="120">
        <v>1931249</v>
      </c>
      <c r="P64" s="124">
        <v>624</v>
      </c>
      <c r="R64" s="109">
        <v>0.12774990842352987</v>
      </c>
      <c r="S64" s="120">
        <v>9.5718718063228736E-2</v>
      </c>
      <c r="T64" s="120">
        <v>2.8488829343275442E-3</v>
      </c>
      <c r="U64" s="95">
        <f t="shared" si="6"/>
        <v>79.715942856282638</v>
      </c>
      <c r="V64" s="95">
        <f t="shared" si="7"/>
        <v>59.728480071454733</v>
      </c>
      <c r="W64" s="95">
        <f t="shared" si="8"/>
        <v>1.7777029510203877</v>
      </c>
      <c r="X64" s="95">
        <v>17110011</v>
      </c>
      <c r="Y64" s="95">
        <v>27859.593059857241</v>
      </c>
      <c r="Z64" s="95">
        <v>24206.801263586527</v>
      </c>
      <c r="AA64" s="110">
        <v>17368.904037896526</v>
      </c>
      <c r="AC64" s="114">
        <v>17110011</v>
      </c>
      <c r="AD64" s="120">
        <v>30.53</v>
      </c>
      <c r="AE64" s="120">
        <v>17.559999999999999</v>
      </c>
      <c r="AF64" s="120">
        <f t="shared" si="9"/>
        <v>12.970000000000002</v>
      </c>
      <c r="AG64" s="120">
        <f t="shared" si="14"/>
        <v>0.42482803799541441</v>
      </c>
      <c r="AH64" s="120">
        <v>3.69</v>
      </c>
      <c r="AI64" s="120">
        <v>2.09</v>
      </c>
      <c r="AJ64" s="120">
        <f t="shared" si="15"/>
        <v>0.56639566395663954</v>
      </c>
      <c r="AK64" s="120">
        <v>8.52</v>
      </c>
      <c r="AL64" s="120">
        <v>1.89</v>
      </c>
      <c r="AM64" s="124">
        <f t="shared" si="16"/>
        <v>0.22183098591549297</v>
      </c>
      <c r="AO64" s="109">
        <f t="shared" si="10"/>
        <v>11835.536258969816</v>
      </c>
      <c r="AP64" s="120">
        <f t="shared" si="11"/>
        <v>13710.627273955512</v>
      </c>
      <c r="AQ64" s="124">
        <f t="shared" si="12"/>
        <v>3852.9611069981729</v>
      </c>
      <c r="AS64" s="135">
        <f t="shared" si="13"/>
        <v>29399.124639923499</v>
      </c>
    </row>
    <row r="65" spans="13:45" x14ac:dyDescent="0.3">
      <c r="M65" s="109" t="s">
        <v>464</v>
      </c>
      <c r="N65" s="95">
        <v>17110010</v>
      </c>
      <c r="O65" s="120">
        <v>1931249</v>
      </c>
      <c r="P65" s="124">
        <v>64677</v>
      </c>
      <c r="R65" s="109">
        <v>0.12774990842352987</v>
      </c>
      <c r="S65" s="120">
        <v>9.5718718063228736E-2</v>
      </c>
      <c r="T65" s="120">
        <v>2.8488829343275442E-3</v>
      </c>
      <c r="U65" s="95">
        <f t="shared" si="6"/>
        <v>8262.4808271086422</v>
      </c>
      <c r="V65" s="95">
        <f t="shared" si="7"/>
        <v>6190.7995281754447</v>
      </c>
      <c r="W65" s="95">
        <f t="shared" si="8"/>
        <v>184.25720154350259</v>
      </c>
      <c r="X65" s="95">
        <v>17110012</v>
      </c>
      <c r="Y65" s="95">
        <v>167233.07267007092</v>
      </c>
      <c r="Z65" s="95">
        <v>129029.23425380314</v>
      </c>
      <c r="AA65" s="110">
        <v>22459.866672333093</v>
      </c>
      <c r="AC65" s="114">
        <v>17110012</v>
      </c>
      <c r="AD65" s="120">
        <v>188.5</v>
      </c>
      <c r="AE65" s="120">
        <v>0</v>
      </c>
      <c r="AF65" s="120">
        <f t="shared" si="9"/>
        <v>188.5</v>
      </c>
      <c r="AG65" s="120">
        <f t="shared" si="14"/>
        <v>1</v>
      </c>
      <c r="AH65" s="120">
        <v>11.59</v>
      </c>
      <c r="AI65" s="120">
        <v>17.440000000000001</v>
      </c>
      <c r="AJ65" s="120">
        <v>1</v>
      </c>
      <c r="AK65" s="120">
        <v>8.77</v>
      </c>
      <c r="AL65" s="120">
        <v>2.74</v>
      </c>
      <c r="AM65" s="124">
        <f t="shared" si="16"/>
        <v>0.31242873432155077</v>
      </c>
      <c r="AO65" s="109">
        <f t="shared" si="10"/>
        <v>167233.07267007092</v>
      </c>
      <c r="AP65" s="120">
        <f t="shared" si="11"/>
        <v>129029.23425380314</v>
      </c>
      <c r="AQ65" s="124">
        <f t="shared" si="12"/>
        <v>7017.1077174678085</v>
      </c>
      <c r="AS65" s="135">
        <f t="shared" si="13"/>
        <v>303279.41464134189</v>
      </c>
    </row>
    <row r="66" spans="13:45" x14ac:dyDescent="0.3">
      <c r="M66" s="109" t="s">
        <v>464</v>
      </c>
      <c r="N66" s="95">
        <v>17110012</v>
      </c>
      <c r="O66" s="120">
        <v>1931249</v>
      </c>
      <c r="P66" s="124">
        <v>1065167</v>
      </c>
      <c r="R66" s="109">
        <v>0.12774990842352987</v>
      </c>
      <c r="S66" s="120">
        <v>9.5718718063228736E-2</v>
      </c>
      <c r="T66" s="120">
        <v>2.8488829343275442E-3</v>
      </c>
      <c r="U66" s="95">
        <f t="shared" si="6"/>
        <v>136074.98670576603</v>
      </c>
      <c r="V66" s="95">
        <f t="shared" si="7"/>
        <v>101956.41976325517</v>
      </c>
      <c r="W66" s="95">
        <f t="shared" si="8"/>
        <v>3034.5360885088671</v>
      </c>
      <c r="X66" s="95">
        <v>17110013</v>
      </c>
      <c r="Y66" s="95">
        <v>48416.83204279255</v>
      </c>
      <c r="Z66" s="95">
        <v>36277.106989809501</v>
      </c>
      <c r="AA66" s="110">
        <v>1079.7180854613364</v>
      </c>
      <c r="AC66" s="114">
        <v>17110013</v>
      </c>
      <c r="AD66" s="120">
        <v>54.74</v>
      </c>
      <c r="AE66" s="120">
        <v>64.099999999999994</v>
      </c>
      <c r="AF66" s="120">
        <v>0</v>
      </c>
      <c r="AG66" s="120">
        <f t="shared" si="14"/>
        <v>0</v>
      </c>
      <c r="AH66" s="120">
        <v>2.2200000000000002</v>
      </c>
      <c r="AI66" s="120">
        <v>4.93</v>
      </c>
      <c r="AJ66" s="120">
        <v>1</v>
      </c>
      <c r="AK66" s="120">
        <v>1.57</v>
      </c>
      <c r="AL66" s="120">
        <v>0.71</v>
      </c>
      <c r="AM66" s="124">
        <f t="shared" si="16"/>
        <v>0.45222929936305728</v>
      </c>
      <c r="AO66" s="109">
        <f t="shared" si="10"/>
        <v>0</v>
      </c>
      <c r="AP66" s="120">
        <f t="shared" si="11"/>
        <v>36277.106989809501</v>
      </c>
      <c r="AQ66" s="124">
        <f t="shared" si="12"/>
        <v>488.28015329780175</v>
      </c>
      <c r="AS66" s="135">
        <f t="shared" si="13"/>
        <v>36765.387143107306</v>
      </c>
    </row>
    <row r="67" spans="13:45" x14ac:dyDescent="0.3">
      <c r="M67" s="109" t="s">
        <v>464</v>
      </c>
      <c r="N67" s="95">
        <v>17110013</v>
      </c>
      <c r="O67" s="120">
        <v>1931249</v>
      </c>
      <c r="P67" s="124">
        <v>378997</v>
      </c>
      <c r="R67" s="109">
        <v>0.12774990842352987</v>
      </c>
      <c r="S67" s="120">
        <v>9.5718718063228736E-2</v>
      </c>
      <c r="T67" s="120">
        <v>2.8488829343275442E-3</v>
      </c>
      <c r="U67" s="95">
        <f t="shared" si="6"/>
        <v>48416.83204279255</v>
      </c>
      <c r="V67" s="95">
        <f t="shared" si="7"/>
        <v>36277.106989809501</v>
      </c>
      <c r="W67" s="95">
        <f t="shared" si="8"/>
        <v>1079.7180854613364</v>
      </c>
      <c r="X67" s="95">
        <v>17110014</v>
      </c>
      <c r="Y67" s="95">
        <v>42135.047580024693</v>
      </c>
      <c r="Z67" s="95">
        <v>25736.391927536461</v>
      </c>
      <c r="AA67" s="110">
        <v>12085.397155788396</v>
      </c>
      <c r="AC67" s="114">
        <v>17110014</v>
      </c>
      <c r="AD67" s="120">
        <v>35.880000000000003</v>
      </c>
      <c r="AE67" s="120">
        <v>33.380000000000003</v>
      </c>
      <c r="AF67" s="120">
        <f t="shared" si="9"/>
        <v>2.5</v>
      </c>
      <c r="AG67" s="120">
        <f t="shared" si="14"/>
        <v>6.967670011148272E-2</v>
      </c>
      <c r="AH67" s="120">
        <v>2.2599999999999998</v>
      </c>
      <c r="AI67" s="120">
        <v>2.82</v>
      </c>
      <c r="AJ67" s="120">
        <v>1</v>
      </c>
      <c r="AK67" s="120">
        <v>1.59</v>
      </c>
      <c r="AL67" s="120">
        <v>0.51</v>
      </c>
      <c r="AM67" s="124">
        <f t="shared" si="16"/>
        <v>0.32075471698113206</v>
      </c>
      <c r="AO67" s="109">
        <f t="shared" si="10"/>
        <v>2935.8310744164364</v>
      </c>
      <c r="AP67" s="120">
        <f t="shared" si="11"/>
        <v>25736.391927536461</v>
      </c>
      <c r="AQ67" s="124">
        <f t="shared" si="12"/>
        <v>3876.4481443094855</v>
      </c>
      <c r="AS67" s="135">
        <f t="shared" si="13"/>
        <v>32548.671146262383</v>
      </c>
    </row>
    <row r="68" spans="13:45" x14ac:dyDescent="0.3">
      <c r="M68" s="109" t="s">
        <v>464</v>
      </c>
      <c r="N68" s="95">
        <v>17110014</v>
      </c>
      <c r="O68" s="120">
        <v>1931249</v>
      </c>
      <c r="P68" s="124">
        <v>31461</v>
      </c>
      <c r="R68" s="109">
        <v>0.12774990842352987</v>
      </c>
      <c r="S68" s="120">
        <v>9.5718718063228736E-2</v>
      </c>
      <c r="T68" s="120">
        <v>2.8488829343275442E-3</v>
      </c>
      <c r="U68" s="95">
        <f t="shared" ref="U68:U131" si="17">R68*P68</f>
        <v>4019.1398689126731</v>
      </c>
      <c r="V68" s="95">
        <f t="shared" ref="V68:V131" si="18">S68*P68</f>
        <v>3011.406588987239</v>
      </c>
      <c r="W68" s="95">
        <f t="shared" ref="W68:W131" si="19">T68*P68</f>
        <v>89.628705996878864</v>
      </c>
      <c r="X68" s="95">
        <v>17110015</v>
      </c>
      <c r="Y68" s="95">
        <v>12811.31364579472</v>
      </c>
      <c r="Z68" s="95">
        <v>8550.6254006170511</v>
      </c>
      <c r="AA68" s="110">
        <v>3458.1858248997228</v>
      </c>
      <c r="AC68" s="114">
        <v>17110015</v>
      </c>
      <c r="AD68" s="120">
        <v>5.7</v>
      </c>
      <c r="AE68" s="120">
        <v>13.72</v>
      </c>
      <c r="AF68" s="120">
        <v>0</v>
      </c>
      <c r="AG68" s="120">
        <f t="shared" ref="AG68:AG74" si="20">AF68/AD68</f>
        <v>0</v>
      </c>
      <c r="AH68" s="120">
        <v>1.28</v>
      </c>
      <c r="AI68" s="120">
        <v>0.65</v>
      </c>
      <c r="AJ68" s="120">
        <f t="shared" ref="AJ68:AJ74" si="21">AI68/AH68</f>
        <v>0.5078125</v>
      </c>
      <c r="AK68" s="120">
        <v>0</v>
      </c>
      <c r="AL68" s="120">
        <v>0</v>
      </c>
      <c r="AM68" s="124">
        <v>0</v>
      </c>
      <c r="AO68" s="109">
        <f t="shared" ref="AO68:AO74" si="22">Y68*AG68</f>
        <v>0</v>
      </c>
      <c r="AP68" s="120">
        <f t="shared" ref="AP68:AP74" si="23">AJ68*Z68</f>
        <v>4342.114461250846</v>
      </c>
      <c r="AQ68" s="124">
        <f t="shared" ref="AQ68:AQ74" si="24">AA68*AM68</f>
        <v>0</v>
      </c>
      <c r="AS68" s="135">
        <f t="shared" ref="AS68:AS74" si="25">SUM(AO68,AP68,AQ68)</f>
        <v>4342.114461250846</v>
      </c>
    </row>
    <row r="69" spans="13:45" x14ac:dyDescent="0.3">
      <c r="M69" s="109" t="s">
        <v>464</v>
      </c>
      <c r="N69" s="95">
        <v>17110019</v>
      </c>
      <c r="O69" s="120">
        <v>1931249</v>
      </c>
      <c r="P69" s="124">
        <v>390320</v>
      </c>
      <c r="R69" s="109">
        <v>0.12774990842352987</v>
      </c>
      <c r="S69" s="120">
        <v>9.5718718063228736E-2</v>
      </c>
      <c r="T69" s="120">
        <v>2.8488829343275442E-3</v>
      </c>
      <c r="U69" s="95">
        <f t="shared" si="17"/>
        <v>49863.34425587218</v>
      </c>
      <c r="V69" s="95">
        <f t="shared" si="18"/>
        <v>37360.930034439443</v>
      </c>
      <c r="W69" s="95">
        <f t="shared" si="19"/>
        <v>1111.975986926727</v>
      </c>
      <c r="X69" s="95">
        <v>17110016</v>
      </c>
      <c r="Y69" s="95">
        <v>7665.7508649346555</v>
      </c>
      <c r="Z69" s="95">
        <v>6055.2156314475214</v>
      </c>
      <c r="AA69" s="110">
        <v>1425.3402169054516</v>
      </c>
      <c r="AC69" s="114">
        <v>17110016</v>
      </c>
      <c r="AD69" s="120">
        <v>2.89</v>
      </c>
      <c r="AE69" s="120">
        <v>0</v>
      </c>
      <c r="AF69" s="120">
        <f t="shared" ref="AF69:AF74" si="26">AD69-AE69</f>
        <v>2.89</v>
      </c>
      <c r="AG69" s="120">
        <f t="shared" si="20"/>
        <v>1</v>
      </c>
      <c r="AH69" s="120">
        <v>2.2599999999999998</v>
      </c>
      <c r="AI69" s="120">
        <v>0.55000000000000004</v>
      </c>
      <c r="AJ69" s="120">
        <f t="shared" si="21"/>
        <v>0.24336283185840712</v>
      </c>
      <c r="AK69" s="120">
        <v>0.41</v>
      </c>
      <c r="AL69" s="120">
        <v>0.1</v>
      </c>
      <c r="AM69" s="124">
        <f t="shared" ref="AM69:AM72" si="27">AL69/AK69</f>
        <v>0.24390243902439027</v>
      </c>
      <c r="AO69" s="109">
        <f t="shared" si="22"/>
        <v>7665.7508649346555</v>
      </c>
      <c r="AP69" s="120">
        <f t="shared" si="23"/>
        <v>1473.6144235823617</v>
      </c>
      <c r="AQ69" s="124">
        <f t="shared" si="24"/>
        <v>347.64395534279311</v>
      </c>
      <c r="AS69" s="135">
        <f t="shared" si="25"/>
        <v>9487.0092438598112</v>
      </c>
    </row>
    <row r="70" spans="13:45" x14ac:dyDescent="0.3">
      <c r="M70" s="109" t="s">
        <v>465</v>
      </c>
      <c r="N70" s="95">
        <v>17110018</v>
      </c>
      <c r="O70" s="120">
        <v>251133</v>
      </c>
      <c r="P70" s="124">
        <v>27056</v>
      </c>
      <c r="R70" s="109">
        <v>0.10290057383622606</v>
      </c>
      <c r="S70" s="120">
        <v>8.4555403659088924E-2</v>
      </c>
      <c r="T70" s="120">
        <v>5.5873614752701924E-4</v>
      </c>
      <c r="U70" s="95">
        <f t="shared" si="17"/>
        <v>2784.077925712932</v>
      </c>
      <c r="V70" s="95">
        <f t="shared" si="18"/>
        <v>2287.7310014003101</v>
      </c>
      <c r="W70" s="95">
        <f t="shared" si="19"/>
        <v>15.117165207491032</v>
      </c>
      <c r="X70" s="95">
        <v>17110017</v>
      </c>
      <c r="Y70" s="95">
        <v>481.5002875880719</v>
      </c>
      <c r="Z70" s="95">
        <v>433.54209161316436</v>
      </c>
      <c r="AA70" s="110">
        <v>558.87284376092282</v>
      </c>
      <c r="AC70" s="114">
        <v>17110017</v>
      </c>
      <c r="AD70" s="120">
        <v>0.47</v>
      </c>
      <c r="AE70" s="120">
        <v>0.72</v>
      </c>
      <c r="AF70" s="120">
        <v>0</v>
      </c>
      <c r="AG70" s="120">
        <f t="shared" si="20"/>
        <v>0</v>
      </c>
      <c r="AH70" s="120">
        <v>0.16</v>
      </c>
      <c r="AI70" s="120">
        <v>0.06</v>
      </c>
      <c r="AJ70" s="120">
        <f t="shared" si="21"/>
        <v>0.375</v>
      </c>
      <c r="AK70" s="120">
        <v>0</v>
      </c>
      <c r="AL70" s="120">
        <v>0</v>
      </c>
      <c r="AM70" s="124">
        <v>0</v>
      </c>
      <c r="AO70" s="109">
        <f t="shared" si="22"/>
        <v>0</v>
      </c>
      <c r="AP70" s="120">
        <f t="shared" si="23"/>
        <v>162.57828435493664</v>
      </c>
      <c r="AQ70" s="124">
        <f t="shared" si="24"/>
        <v>0</v>
      </c>
      <c r="AS70" s="135">
        <f t="shared" si="25"/>
        <v>162.57828435493664</v>
      </c>
    </row>
    <row r="71" spans="13:45" x14ac:dyDescent="0.3">
      <c r="M71" s="109" t="s">
        <v>465</v>
      </c>
      <c r="N71" s="95">
        <v>17110019</v>
      </c>
      <c r="O71" s="120">
        <v>251133</v>
      </c>
      <c r="P71" s="124">
        <v>224077</v>
      </c>
      <c r="R71" s="109">
        <v>0.10290057383622606</v>
      </c>
      <c r="S71" s="120">
        <v>8.4555403659088924E-2</v>
      </c>
      <c r="T71" s="120">
        <v>5.5873614752701924E-4</v>
      </c>
      <c r="U71" s="95">
        <f t="shared" si="17"/>
        <v>23057.651883500024</v>
      </c>
      <c r="V71" s="95">
        <f t="shared" si="18"/>
        <v>18946.921185717667</v>
      </c>
      <c r="W71" s="95">
        <f t="shared" si="19"/>
        <v>125.19991972941189</v>
      </c>
      <c r="X71" s="95">
        <v>17110018</v>
      </c>
      <c r="Y71" s="95">
        <v>7741.1836332391431</v>
      </c>
      <c r="Z71" s="95">
        <v>4656.9311527866539</v>
      </c>
      <c r="AA71" s="110">
        <v>3419.1811557572396</v>
      </c>
      <c r="AC71" s="114">
        <v>17110018</v>
      </c>
      <c r="AD71" s="120">
        <v>4.5599999999999996</v>
      </c>
      <c r="AE71" s="120">
        <v>0.35</v>
      </c>
      <c r="AF71" s="120">
        <f t="shared" si="26"/>
        <v>4.21</v>
      </c>
      <c r="AG71" s="120">
        <f t="shared" si="20"/>
        <v>0.92324561403508776</v>
      </c>
      <c r="AH71" s="120">
        <v>1.43</v>
      </c>
      <c r="AI71" s="120">
        <v>0.56000000000000005</v>
      </c>
      <c r="AJ71" s="120">
        <f t="shared" si="21"/>
        <v>0.39160839160839167</v>
      </c>
      <c r="AK71" s="120">
        <v>0.02</v>
      </c>
      <c r="AL71" s="120">
        <v>0.02</v>
      </c>
      <c r="AM71" s="124">
        <f t="shared" si="27"/>
        <v>1</v>
      </c>
      <c r="AO71" s="109">
        <f t="shared" si="22"/>
        <v>7147.0138368282442</v>
      </c>
      <c r="AP71" s="120">
        <f t="shared" si="23"/>
        <v>1823.6933185737948</v>
      </c>
      <c r="AQ71" s="124">
        <f t="shared" si="24"/>
        <v>3419.1811557572396</v>
      </c>
      <c r="AS71" s="135">
        <f t="shared" si="25"/>
        <v>12389.888311159279</v>
      </c>
    </row>
    <row r="72" spans="13:45" x14ac:dyDescent="0.3">
      <c r="M72" s="109" t="s">
        <v>466</v>
      </c>
      <c r="N72" s="95">
        <v>17020010</v>
      </c>
      <c r="O72" s="120">
        <v>40915</v>
      </c>
      <c r="P72" s="124">
        <v>98</v>
      </c>
      <c r="R72" s="109">
        <v>0.31906217257946307</v>
      </c>
      <c r="S72" s="120">
        <v>0.1977029668032898</v>
      </c>
      <c r="T72" s="120">
        <v>3.6499009255991963E-2</v>
      </c>
      <c r="U72" s="95">
        <f t="shared" si="17"/>
        <v>31.268092912787381</v>
      </c>
      <c r="V72" s="95">
        <f t="shared" si="18"/>
        <v>19.3748907467224</v>
      </c>
      <c r="W72" s="95">
        <f t="shared" si="19"/>
        <v>3.5769029070872125</v>
      </c>
      <c r="X72" s="95">
        <v>17110019</v>
      </c>
      <c r="Y72" s="95">
        <v>216588.04028279099</v>
      </c>
      <c r="Z72" s="95">
        <v>147463.23650386688</v>
      </c>
      <c r="AA72" s="110">
        <v>52143.248466802026</v>
      </c>
      <c r="AC72" s="114">
        <v>17110019</v>
      </c>
      <c r="AD72" s="120">
        <v>249.66</v>
      </c>
      <c r="AE72" s="120">
        <v>229.52</v>
      </c>
      <c r="AF72" s="120">
        <f t="shared" si="26"/>
        <v>20.139999999999986</v>
      </c>
      <c r="AG72" s="120">
        <f t="shared" si="20"/>
        <v>8.0669710806697048E-2</v>
      </c>
      <c r="AH72" s="120">
        <v>24.66</v>
      </c>
      <c r="AI72" s="120">
        <v>19.54</v>
      </c>
      <c r="AJ72" s="120">
        <f t="shared" si="21"/>
        <v>0.79237631792376317</v>
      </c>
      <c r="AK72" s="120">
        <v>56.8</v>
      </c>
      <c r="AL72" s="120">
        <v>11.57</v>
      </c>
      <c r="AM72" s="124">
        <f t="shared" si="27"/>
        <v>0.20369718309859156</v>
      </c>
      <c r="AO72" s="109">
        <f t="shared" si="22"/>
        <v>17472.094573801998</v>
      </c>
      <c r="AP72" s="120">
        <f t="shared" si="23"/>
        <v>116846.37637005511</v>
      </c>
      <c r="AQ72" s="124">
        <f t="shared" si="24"/>
        <v>10621.432830297526</v>
      </c>
      <c r="AS72" s="135">
        <f t="shared" si="25"/>
        <v>144939.90377415463</v>
      </c>
    </row>
    <row r="73" spans="13:45" x14ac:dyDescent="0.3">
      <c r="M73" s="109" t="s">
        <v>466</v>
      </c>
      <c r="N73" s="95">
        <v>17020016</v>
      </c>
      <c r="O73" s="120">
        <v>40915</v>
      </c>
      <c r="P73" s="124">
        <v>94</v>
      </c>
      <c r="R73" s="109">
        <v>0.31906217257946307</v>
      </c>
      <c r="S73" s="120">
        <v>0.1977029668032898</v>
      </c>
      <c r="T73" s="120">
        <v>3.6499009255991963E-2</v>
      </c>
      <c r="U73" s="95">
        <f t="shared" si="17"/>
        <v>29.991844222469528</v>
      </c>
      <c r="V73" s="95">
        <f t="shared" si="18"/>
        <v>18.584078879509242</v>
      </c>
      <c r="W73" s="95">
        <f t="shared" si="19"/>
        <v>3.4309068700632444</v>
      </c>
      <c r="X73" s="95">
        <v>17110020</v>
      </c>
      <c r="Y73" s="95">
        <v>12865.222004317689</v>
      </c>
      <c r="Z73" s="95">
        <v>7788.2380427901044</v>
      </c>
      <c r="AA73" s="110">
        <v>1593.5103041509365</v>
      </c>
      <c r="AC73" s="114">
        <v>17110020</v>
      </c>
      <c r="AD73" s="120">
        <v>63.69</v>
      </c>
      <c r="AE73" s="120">
        <v>6.22</v>
      </c>
      <c r="AF73" s="120">
        <f t="shared" si="26"/>
        <v>57.47</v>
      </c>
      <c r="AG73" s="120">
        <f t="shared" si="20"/>
        <v>0.90233945674360183</v>
      </c>
      <c r="AH73" s="120">
        <v>1.54</v>
      </c>
      <c r="AI73" s="120">
        <v>0.8</v>
      </c>
      <c r="AJ73" s="120">
        <f t="shared" si="21"/>
        <v>0.51948051948051954</v>
      </c>
      <c r="AK73" s="120">
        <v>0.04</v>
      </c>
      <c r="AL73" s="120">
        <v>5.0599999999999996</v>
      </c>
      <c r="AM73" s="124">
        <v>1</v>
      </c>
      <c r="AO73" s="109">
        <f t="shared" si="22"/>
        <v>11608.797434261856</v>
      </c>
      <c r="AP73" s="120">
        <f t="shared" si="23"/>
        <v>4045.8379443065483</v>
      </c>
      <c r="AQ73" s="124">
        <f t="shared" si="24"/>
        <v>1593.5103041509365</v>
      </c>
      <c r="AS73" s="135">
        <f t="shared" si="25"/>
        <v>17248.14568271934</v>
      </c>
    </row>
    <row r="74" spans="13:45" ht="15" thickBot="1" x14ac:dyDescent="0.35">
      <c r="M74" s="109" t="s">
        <v>466</v>
      </c>
      <c r="N74" s="95">
        <v>17030001</v>
      </c>
      <c r="O74" s="120">
        <v>40915</v>
      </c>
      <c r="P74" s="124">
        <v>40719</v>
      </c>
      <c r="R74" s="109">
        <v>0.31906217257946307</v>
      </c>
      <c r="S74" s="120">
        <v>0.1977029668032898</v>
      </c>
      <c r="T74" s="120">
        <v>3.6499009255991963E-2</v>
      </c>
      <c r="U74" s="95">
        <f t="shared" si="17"/>
        <v>12991.892605263156</v>
      </c>
      <c r="V74" s="95">
        <f t="shared" si="18"/>
        <v>8050.2671052631576</v>
      </c>
      <c r="W74" s="95">
        <f t="shared" si="19"/>
        <v>1486.2031578947367</v>
      </c>
      <c r="X74" s="112">
        <v>17110021</v>
      </c>
      <c r="Y74" s="112">
        <f>U21</f>
        <v>800.30511013215857</v>
      </c>
      <c r="Z74" s="112">
        <f t="shared" ref="Z74:AA74" si="28">V21</f>
        <v>668.27737444933916</v>
      </c>
      <c r="AA74" s="113">
        <f t="shared" si="28"/>
        <v>2.7128986784140965</v>
      </c>
      <c r="AC74" s="115">
        <v>17110021</v>
      </c>
      <c r="AD74" s="125">
        <v>0.57999999999999996</v>
      </c>
      <c r="AE74" s="125">
        <v>0.2</v>
      </c>
      <c r="AF74" s="125">
        <f t="shared" si="26"/>
        <v>0.37999999999999995</v>
      </c>
      <c r="AG74" s="125">
        <f t="shared" si="20"/>
        <v>0.65517241379310343</v>
      </c>
      <c r="AH74" s="125">
        <v>0.28000000000000003</v>
      </c>
      <c r="AI74" s="125">
        <v>0.08</v>
      </c>
      <c r="AJ74" s="125">
        <f t="shared" si="21"/>
        <v>0.2857142857142857</v>
      </c>
      <c r="AK74" s="125">
        <v>0</v>
      </c>
      <c r="AL74" s="125">
        <v>0</v>
      </c>
      <c r="AM74" s="126">
        <v>0</v>
      </c>
      <c r="AO74" s="111">
        <f t="shared" si="22"/>
        <v>524.33783077624184</v>
      </c>
      <c r="AP74" s="125">
        <f t="shared" si="23"/>
        <v>190.93639269981117</v>
      </c>
      <c r="AQ74" s="126">
        <f t="shared" si="24"/>
        <v>0</v>
      </c>
      <c r="AS74" s="136">
        <f t="shared" si="25"/>
        <v>715.27422347605307</v>
      </c>
    </row>
    <row r="75" spans="13:45" ht="15" thickTop="1" x14ac:dyDescent="0.3">
      <c r="M75" s="109" t="s">
        <v>466</v>
      </c>
      <c r="N75" s="95">
        <v>17110010</v>
      </c>
      <c r="O75" s="120">
        <v>40915</v>
      </c>
      <c r="P75" s="124">
        <v>4</v>
      </c>
      <c r="R75" s="109">
        <v>0.31906217257946307</v>
      </c>
      <c r="S75" s="120">
        <v>0.1977029668032898</v>
      </c>
      <c r="T75" s="120">
        <v>3.6499009255991963E-2</v>
      </c>
      <c r="U75" s="95">
        <f t="shared" si="17"/>
        <v>1.2762486903178523</v>
      </c>
      <c r="V75" s="95">
        <f t="shared" si="18"/>
        <v>0.79081186721315921</v>
      </c>
      <c r="W75" s="110">
        <f t="shared" si="19"/>
        <v>0.14599603702396785</v>
      </c>
    </row>
    <row r="76" spans="13:45" x14ac:dyDescent="0.3">
      <c r="M76" s="109" t="s">
        <v>467</v>
      </c>
      <c r="N76" s="95">
        <v>17070101</v>
      </c>
      <c r="O76" s="120">
        <v>20318</v>
      </c>
      <c r="P76" s="124">
        <v>1130</v>
      </c>
      <c r="R76" s="109">
        <v>0.16266868289732345</v>
      </c>
      <c r="S76" s="120">
        <v>0.19881727909672867</v>
      </c>
      <c r="T76" s="120">
        <v>7.3991657845657546E-2</v>
      </c>
      <c r="U76" s="95">
        <f t="shared" si="17"/>
        <v>183.8156116739755</v>
      </c>
      <c r="V76" s="95">
        <f t="shared" si="18"/>
        <v>224.66352537930339</v>
      </c>
      <c r="W76" s="110">
        <f t="shared" si="19"/>
        <v>83.610573365593027</v>
      </c>
    </row>
    <row r="77" spans="13:45" x14ac:dyDescent="0.3">
      <c r="M77" s="109" t="s">
        <v>467</v>
      </c>
      <c r="N77" s="95">
        <v>17070105</v>
      </c>
      <c r="O77" s="120">
        <v>20318</v>
      </c>
      <c r="P77" s="124">
        <v>10163</v>
      </c>
      <c r="R77" s="109">
        <v>0.16266868289732345</v>
      </c>
      <c r="S77" s="120">
        <v>0.19881727909672867</v>
      </c>
      <c r="T77" s="120">
        <v>7.3991657845657546E-2</v>
      </c>
      <c r="U77" s="95">
        <f t="shared" si="17"/>
        <v>1653.2018242854981</v>
      </c>
      <c r="V77" s="95">
        <f t="shared" si="18"/>
        <v>2020.5800074600534</v>
      </c>
      <c r="W77" s="110">
        <f t="shared" si="19"/>
        <v>751.9772186854176</v>
      </c>
    </row>
    <row r="78" spans="13:45" x14ac:dyDescent="0.3">
      <c r="M78" s="109" t="s">
        <v>467</v>
      </c>
      <c r="N78" s="95">
        <v>17070106</v>
      </c>
      <c r="O78" s="120">
        <v>20318</v>
      </c>
      <c r="P78" s="124">
        <v>9025</v>
      </c>
      <c r="R78" s="109">
        <v>0.16266868289732345</v>
      </c>
      <c r="S78" s="120">
        <v>0.19881727909672867</v>
      </c>
      <c r="T78" s="120">
        <v>7.3991657845657546E-2</v>
      </c>
      <c r="U78" s="95">
        <f t="shared" si="17"/>
        <v>1468.0848631483441</v>
      </c>
      <c r="V78" s="95">
        <f t="shared" si="18"/>
        <v>1794.3259438479763</v>
      </c>
      <c r="W78" s="110">
        <f t="shared" si="19"/>
        <v>667.77471205705933</v>
      </c>
    </row>
    <row r="79" spans="13:45" x14ac:dyDescent="0.3">
      <c r="M79" s="109" t="s">
        <v>468</v>
      </c>
      <c r="N79" s="95">
        <v>17080004</v>
      </c>
      <c r="O79" s="120">
        <v>75455</v>
      </c>
      <c r="P79" s="124">
        <v>3072</v>
      </c>
      <c r="R79" s="109">
        <v>0.10749385774820909</v>
      </c>
      <c r="S79" s="120">
        <v>0.11630990075777443</v>
      </c>
      <c r="T79" s="120">
        <v>3.9440192411213403E-2</v>
      </c>
      <c r="U79" s="95">
        <f t="shared" si="17"/>
        <v>330.22113100249834</v>
      </c>
      <c r="V79" s="95">
        <f t="shared" si="18"/>
        <v>357.30401512788308</v>
      </c>
      <c r="W79" s="110">
        <f t="shared" si="19"/>
        <v>121.16027108724757</v>
      </c>
    </row>
    <row r="80" spans="13:45" x14ac:dyDescent="0.3">
      <c r="M80" s="109" t="s">
        <v>468</v>
      </c>
      <c r="N80" s="95">
        <v>17080005</v>
      </c>
      <c r="O80" s="120">
        <v>75455</v>
      </c>
      <c r="P80" s="124">
        <v>20709</v>
      </c>
      <c r="R80" s="109">
        <v>0.10749385774820909</v>
      </c>
      <c r="S80" s="120">
        <v>0.11630990075777443</v>
      </c>
      <c r="T80" s="120">
        <v>3.9440192411213403E-2</v>
      </c>
      <c r="U80" s="95">
        <f t="shared" si="17"/>
        <v>2226.0903001076622</v>
      </c>
      <c r="V80" s="95">
        <f t="shared" si="18"/>
        <v>2408.6617347927508</v>
      </c>
      <c r="W80" s="110">
        <f t="shared" si="19"/>
        <v>816.76694464381831</v>
      </c>
    </row>
    <row r="81" spans="13:23" x14ac:dyDescent="0.3">
      <c r="M81" s="109" t="s">
        <v>468</v>
      </c>
      <c r="N81" s="95">
        <v>17100103</v>
      </c>
      <c r="O81" s="120">
        <v>75455</v>
      </c>
      <c r="P81" s="124">
        <v>50859</v>
      </c>
      <c r="R81" s="109">
        <v>0.10749385774820909</v>
      </c>
      <c r="S81" s="120">
        <v>0.11630990075777443</v>
      </c>
      <c r="T81" s="120">
        <v>3.9440192411213403E-2</v>
      </c>
      <c r="U81" s="95">
        <f t="shared" si="17"/>
        <v>5467.030111216166</v>
      </c>
      <c r="V81" s="95">
        <f t="shared" si="18"/>
        <v>5915.4052426396502</v>
      </c>
      <c r="W81" s="110">
        <f t="shared" si="19"/>
        <v>2005.8887458419024</v>
      </c>
    </row>
    <row r="82" spans="13:23" x14ac:dyDescent="0.3">
      <c r="M82" s="109" t="s">
        <v>468</v>
      </c>
      <c r="N82" s="95">
        <v>17110015</v>
      </c>
      <c r="O82" s="120">
        <v>75455</v>
      </c>
      <c r="P82" s="124">
        <v>815</v>
      </c>
      <c r="R82" s="109">
        <v>0.10749385774820909</v>
      </c>
      <c r="S82" s="120">
        <v>0.11630990075777443</v>
      </c>
      <c r="T82" s="120">
        <v>3.9440192411213403E-2</v>
      </c>
      <c r="U82" s="95">
        <f t="shared" si="17"/>
        <v>87.607494064790401</v>
      </c>
      <c r="V82" s="95">
        <f t="shared" si="18"/>
        <v>94.792569117586169</v>
      </c>
      <c r="W82" s="110">
        <f t="shared" si="19"/>
        <v>32.143756815138921</v>
      </c>
    </row>
    <row r="83" spans="13:23" x14ac:dyDescent="0.3">
      <c r="M83" s="109" t="s">
        <v>469</v>
      </c>
      <c r="N83" s="95">
        <v>17010307</v>
      </c>
      <c r="O83" s="120">
        <v>10570</v>
      </c>
      <c r="P83" s="124">
        <v>1300</v>
      </c>
      <c r="R83" s="109">
        <v>0.21696421346691067</v>
      </c>
      <c r="S83" s="120">
        <v>0.19213746267218956</v>
      </c>
      <c r="T83" s="120">
        <v>1.0794239475965706E-3</v>
      </c>
      <c r="U83" s="95">
        <f t="shared" si="17"/>
        <v>282.05347750698388</v>
      </c>
      <c r="V83" s="95">
        <f t="shared" si="18"/>
        <v>249.77870147384644</v>
      </c>
      <c r="W83" s="110">
        <f t="shared" si="19"/>
        <v>1.4032511318755418</v>
      </c>
    </row>
    <row r="84" spans="13:23" x14ac:dyDescent="0.3">
      <c r="M84" s="109" t="s">
        <v>469</v>
      </c>
      <c r="N84" s="95">
        <v>17020001</v>
      </c>
      <c r="O84" s="120">
        <v>10570</v>
      </c>
      <c r="P84" s="124">
        <v>3313</v>
      </c>
      <c r="R84" s="109">
        <v>0.21696421346691067</v>
      </c>
      <c r="S84" s="120">
        <v>0.19213746267218956</v>
      </c>
      <c r="T84" s="120">
        <v>1.0794239475965706E-3</v>
      </c>
      <c r="U84" s="95">
        <f t="shared" si="17"/>
        <v>718.80243921587498</v>
      </c>
      <c r="V84" s="95">
        <f t="shared" si="18"/>
        <v>636.55141383296404</v>
      </c>
      <c r="W84" s="110">
        <f t="shared" si="19"/>
        <v>3.5761315383874384</v>
      </c>
    </row>
    <row r="85" spans="13:23" x14ac:dyDescent="0.3">
      <c r="M85" s="109" t="s">
        <v>469</v>
      </c>
      <c r="N85" s="95">
        <v>17020013</v>
      </c>
      <c r="O85" s="120">
        <v>10570</v>
      </c>
      <c r="P85" s="124">
        <v>5283</v>
      </c>
      <c r="R85" s="109">
        <v>0.21696421346691067</v>
      </c>
      <c r="S85" s="120">
        <v>0.19213746267218956</v>
      </c>
      <c r="T85" s="120">
        <v>1.0794239475965706E-3</v>
      </c>
      <c r="U85" s="95">
        <f t="shared" si="17"/>
        <v>1146.221939745689</v>
      </c>
      <c r="V85" s="95">
        <f t="shared" si="18"/>
        <v>1015.0622152971774</v>
      </c>
      <c r="W85" s="110">
        <f t="shared" si="19"/>
        <v>5.7025967151526826</v>
      </c>
    </row>
    <row r="86" spans="13:23" x14ac:dyDescent="0.3">
      <c r="M86" s="109" t="s">
        <v>469</v>
      </c>
      <c r="N86" s="95">
        <v>17020014</v>
      </c>
      <c r="O86" s="120">
        <v>10570</v>
      </c>
      <c r="P86" s="124">
        <v>15</v>
      </c>
      <c r="R86" s="109">
        <v>0.21696421346691067</v>
      </c>
      <c r="S86" s="120">
        <v>0.19213746267218956</v>
      </c>
      <c r="T86" s="120">
        <v>1.0794239475965706E-3</v>
      </c>
      <c r="U86" s="95">
        <f t="shared" si="17"/>
        <v>3.2544632020036599</v>
      </c>
      <c r="V86" s="95">
        <f t="shared" si="18"/>
        <v>2.8820619400828433</v>
      </c>
      <c r="W86" s="110">
        <f t="shared" si="19"/>
        <v>1.6191359213948559E-2</v>
      </c>
    </row>
    <row r="87" spans="13:23" x14ac:dyDescent="0.3">
      <c r="M87" s="109" t="s">
        <v>469</v>
      </c>
      <c r="N87" s="95">
        <v>17020015</v>
      </c>
      <c r="O87" s="120">
        <v>10570</v>
      </c>
      <c r="P87" s="124">
        <v>42</v>
      </c>
      <c r="R87" s="109">
        <v>0.21696421346691067</v>
      </c>
      <c r="S87" s="120">
        <v>0.19213746267218956</v>
      </c>
      <c r="T87" s="120">
        <v>1.0794239475965706E-3</v>
      </c>
      <c r="U87" s="95">
        <f t="shared" si="17"/>
        <v>9.1124969656102479</v>
      </c>
      <c r="V87" s="95">
        <f t="shared" si="18"/>
        <v>8.0697734322319619</v>
      </c>
      <c r="W87" s="110">
        <f t="shared" si="19"/>
        <v>4.5335805799055967E-2</v>
      </c>
    </row>
    <row r="88" spans="13:23" x14ac:dyDescent="0.3">
      <c r="M88" s="109" t="s">
        <v>469</v>
      </c>
      <c r="N88" s="95">
        <v>17060108</v>
      </c>
      <c r="O88" s="120">
        <v>10570</v>
      </c>
      <c r="P88" s="124">
        <v>608</v>
      </c>
      <c r="R88" s="109">
        <v>0.21696421346691067</v>
      </c>
      <c r="S88" s="120">
        <v>0.19213746267218956</v>
      </c>
      <c r="T88" s="120">
        <v>1.0794239475965706E-3</v>
      </c>
      <c r="U88" s="95">
        <f t="shared" si="17"/>
        <v>131.91424178788168</v>
      </c>
      <c r="V88" s="95">
        <f t="shared" si="18"/>
        <v>116.81957730469125</v>
      </c>
      <c r="W88" s="110">
        <f t="shared" si="19"/>
        <v>0.65628976013871487</v>
      </c>
    </row>
    <row r="89" spans="13:23" x14ac:dyDescent="0.3">
      <c r="M89" s="109" t="s">
        <v>469</v>
      </c>
      <c r="N89" s="95">
        <v>17060109</v>
      </c>
      <c r="O89" s="120">
        <v>10570</v>
      </c>
      <c r="P89" s="124">
        <v>9</v>
      </c>
      <c r="R89" s="109">
        <v>0.21696421346691067</v>
      </c>
      <c r="S89" s="120">
        <v>0.19213746267218956</v>
      </c>
      <c r="T89" s="120">
        <v>1.0794239475965706E-3</v>
      </c>
      <c r="U89" s="95">
        <f t="shared" si="17"/>
        <v>1.9526779212021961</v>
      </c>
      <c r="V89" s="95">
        <f t="shared" si="18"/>
        <v>1.7292371640497062</v>
      </c>
      <c r="W89" s="110">
        <f t="shared" si="19"/>
        <v>9.7148155283691348E-3</v>
      </c>
    </row>
    <row r="90" spans="13:23" x14ac:dyDescent="0.3">
      <c r="M90" s="109" t="s">
        <v>470</v>
      </c>
      <c r="N90" s="95">
        <v>17100104</v>
      </c>
      <c r="O90" s="120">
        <v>60699</v>
      </c>
      <c r="P90" s="124">
        <v>2085</v>
      </c>
      <c r="R90" s="109">
        <v>0.15522252984786328</v>
      </c>
      <c r="S90" s="120">
        <v>0.13976211850843467</v>
      </c>
      <c r="T90" s="120">
        <v>0.18016532680880812</v>
      </c>
      <c r="U90" s="95">
        <f t="shared" si="17"/>
        <v>323.63897473279491</v>
      </c>
      <c r="V90" s="95">
        <f t="shared" si="18"/>
        <v>291.40401709008631</v>
      </c>
      <c r="W90" s="110">
        <f t="shared" si="19"/>
        <v>375.64470639636494</v>
      </c>
    </row>
    <row r="91" spans="13:23" x14ac:dyDescent="0.3">
      <c r="M91" s="109" t="s">
        <v>470</v>
      </c>
      <c r="N91" s="95">
        <v>17110017</v>
      </c>
      <c r="O91" s="120">
        <v>60699</v>
      </c>
      <c r="P91" s="124">
        <v>3102</v>
      </c>
      <c r="R91" s="109">
        <v>0.15522252984786328</v>
      </c>
      <c r="S91" s="120">
        <v>0.13976211850843467</v>
      </c>
      <c r="T91" s="120">
        <v>0.18016532680880812</v>
      </c>
      <c r="U91" s="95">
        <f t="shared" si="17"/>
        <v>481.5002875880719</v>
      </c>
      <c r="V91" s="95">
        <f t="shared" si="18"/>
        <v>433.54209161316436</v>
      </c>
      <c r="W91" s="110">
        <f t="shared" si="19"/>
        <v>558.87284376092282</v>
      </c>
    </row>
    <row r="92" spans="13:23" x14ac:dyDescent="0.3">
      <c r="M92" s="109" t="s">
        <v>470</v>
      </c>
      <c r="N92" s="95">
        <v>17110018</v>
      </c>
      <c r="O92" s="120">
        <v>60699</v>
      </c>
      <c r="P92" s="124">
        <v>13293</v>
      </c>
      <c r="R92" s="109">
        <v>0.15522252984786328</v>
      </c>
      <c r="S92" s="120">
        <v>0.13976211850843467</v>
      </c>
      <c r="T92" s="120">
        <v>0.18016532680880812</v>
      </c>
      <c r="U92" s="95">
        <f t="shared" si="17"/>
        <v>2063.3730892676467</v>
      </c>
      <c r="V92" s="95">
        <f t="shared" si="18"/>
        <v>1857.8578413326222</v>
      </c>
      <c r="W92" s="110">
        <f t="shared" si="19"/>
        <v>2394.9376892694863</v>
      </c>
    </row>
    <row r="93" spans="13:23" x14ac:dyDescent="0.3">
      <c r="M93" s="109" t="s">
        <v>470</v>
      </c>
      <c r="N93" s="95">
        <v>17110019</v>
      </c>
      <c r="O93" s="120">
        <v>60699</v>
      </c>
      <c r="P93" s="124">
        <v>42219</v>
      </c>
      <c r="R93" s="109">
        <v>0.15522252984786328</v>
      </c>
      <c r="S93" s="120">
        <v>0.13976211850843467</v>
      </c>
      <c r="T93" s="120">
        <v>0.18016532680880812</v>
      </c>
      <c r="U93" s="95">
        <f t="shared" si="17"/>
        <v>6553.3399876469393</v>
      </c>
      <c r="V93" s="95">
        <f t="shared" si="18"/>
        <v>5900.6168813076038</v>
      </c>
      <c r="W93" s="110">
        <f t="shared" si="19"/>
        <v>7606.3999325410696</v>
      </c>
    </row>
    <row r="94" spans="13:23" x14ac:dyDescent="0.3">
      <c r="M94" s="109" t="s">
        <v>471</v>
      </c>
      <c r="N94" s="95">
        <v>17020001</v>
      </c>
      <c r="O94" s="120">
        <v>41120</v>
      </c>
      <c r="P94" s="124">
        <v>40</v>
      </c>
      <c r="R94" s="109">
        <v>0.18787563470916493</v>
      </c>
      <c r="S94" s="120">
        <v>0.19829752149213212</v>
      </c>
      <c r="T94" s="120">
        <v>6.8164773012920413E-2</v>
      </c>
      <c r="U94" s="95">
        <f t="shared" si="17"/>
        <v>7.5150253883665972</v>
      </c>
      <c r="V94" s="95">
        <f t="shared" si="18"/>
        <v>7.9319008596852845</v>
      </c>
      <c r="W94" s="110">
        <f t="shared" si="19"/>
        <v>2.7265909205168164</v>
      </c>
    </row>
    <row r="95" spans="13:23" x14ac:dyDescent="0.3">
      <c r="M95" s="109" t="s">
        <v>471</v>
      </c>
      <c r="N95" s="95">
        <v>17020002</v>
      </c>
      <c r="O95" s="120">
        <v>41120</v>
      </c>
      <c r="P95" s="124">
        <v>647</v>
      </c>
      <c r="R95" s="109">
        <v>0.18787563470916493</v>
      </c>
      <c r="S95" s="120">
        <v>0.19829752149213212</v>
      </c>
      <c r="T95" s="120">
        <v>6.8164773012920413E-2</v>
      </c>
      <c r="U95" s="95">
        <f t="shared" si="17"/>
        <v>121.55553565682972</v>
      </c>
      <c r="V95" s="95">
        <f t="shared" si="18"/>
        <v>128.29849640540948</v>
      </c>
      <c r="W95" s="110">
        <f t="shared" si="19"/>
        <v>44.102608139359504</v>
      </c>
    </row>
    <row r="96" spans="13:23" x14ac:dyDescent="0.3">
      <c r="M96" s="109" t="s">
        <v>471</v>
      </c>
      <c r="N96" s="95">
        <v>17020004</v>
      </c>
      <c r="O96" s="120">
        <v>41120</v>
      </c>
      <c r="P96" s="124">
        <v>656</v>
      </c>
      <c r="R96" s="109">
        <v>0.18787563470916493</v>
      </c>
      <c r="S96" s="120">
        <v>0.19829752149213212</v>
      </c>
      <c r="T96" s="120">
        <v>6.8164773012920413E-2</v>
      </c>
      <c r="U96" s="95">
        <f t="shared" si="17"/>
        <v>123.2464163692122</v>
      </c>
      <c r="V96" s="95">
        <f t="shared" si="18"/>
        <v>130.08317409883867</v>
      </c>
      <c r="W96" s="110">
        <f t="shared" si="19"/>
        <v>44.716091096475793</v>
      </c>
    </row>
    <row r="97" spans="13:23" x14ac:dyDescent="0.3">
      <c r="M97" s="109" t="s">
        <v>471</v>
      </c>
      <c r="N97" s="95">
        <v>17020005</v>
      </c>
      <c r="O97" s="120">
        <v>41120</v>
      </c>
      <c r="P97" s="124">
        <v>7144</v>
      </c>
      <c r="R97" s="109">
        <v>0.18787563470916493</v>
      </c>
      <c r="S97" s="120">
        <v>0.19829752149213212</v>
      </c>
      <c r="T97" s="120">
        <v>6.8164773012920413E-2</v>
      </c>
      <c r="U97" s="95">
        <f t="shared" si="17"/>
        <v>1342.1835343622743</v>
      </c>
      <c r="V97" s="95">
        <f t="shared" si="18"/>
        <v>1416.6374935397919</v>
      </c>
      <c r="W97" s="110">
        <f t="shared" si="19"/>
        <v>486.96913840430341</v>
      </c>
    </row>
    <row r="98" spans="13:23" x14ac:dyDescent="0.3">
      <c r="M98" s="109" t="s">
        <v>471</v>
      </c>
      <c r="N98" s="95">
        <v>17020006</v>
      </c>
      <c r="O98" s="120">
        <v>41120</v>
      </c>
      <c r="P98" s="124">
        <v>25542</v>
      </c>
      <c r="R98" s="109">
        <v>0.18787563470916493</v>
      </c>
      <c r="S98" s="120">
        <v>0.19829752149213212</v>
      </c>
      <c r="T98" s="120">
        <v>6.8164773012920413E-2</v>
      </c>
      <c r="U98" s="95">
        <f t="shared" si="17"/>
        <v>4798.7194617414907</v>
      </c>
      <c r="V98" s="95">
        <f t="shared" si="18"/>
        <v>5064.9152939520382</v>
      </c>
      <c r="W98" s="110">
        <f t="shared" si="19"/>
        <v>1741.0646322960131</v>
      </c>
    </row>
    <row r="99" spans="13:23" x14ac:dyDescent="0.3">
      <c r="M99" s="109" t="s">
        <v>471</v>
      </c>
      <c r="N99" s="95">
        <v>17020007</v>
      </c>
      <c r="O99" s="120">
        <v>41120</v>
      </c>
      <c r="P99" s="124">
        <v>889</v>
      </c>
      <c r="R99" s="109">
        <v>0.18787563470916493</v>
      </c>
      <c r="S99" s="120">
        <v>0.19829752149213212</v>
      </c>
      <c r="T99" s="120">
        <v>6.8164773012920413E-2</v>
      </c>
      <c r="U99" s="95">
        <f t="shared" si="17"/>
        <v>167.02143925644762</v>
      </c>
      <c r="V99" s="95">
        <f t="shared" si="18"/>
        <v>176.28649660650547</v>
      </c>
      <c r="W99" s="110">
        <f t="shared" si="19"/>
        <v>60.59848320848625</v>
      </c>
    </row>
    <row r="100" spans="13:23" x14ac:dyDescent="0.3">
      <c r="M100" s="109" t="s">
        <v>471</v>
      </c>
      <c r="N100" s="95">
        <v>17020008</v>
      </c>
      <c r="O100" s="120">
        <v>41120</v>
      </c>
      <c r="P100" s="124">
        <v>6202</v>
      </c>
      <c r="R100" s="109">
        <v>0.18787563470916493</v>
      </c>
      <c r="S100" s="120">
        <v>0.19829752149213212</v>
      </c>
      <c r="T100" s="120">
        <v>6.8164773012920413E-2</v>
      </c>
      <c r="U100" s="95">
        <f t="shared" si="17"/>
        <v>1165.2046864662409</v>
      </c>
      <c r="V100" s="95">
        <f t="shared" si="18"/>
        <v>1229.8412282942033</v>
      </c>
      <c r="W100" s="110">
        <f t="shared" si="19"/>
        <v>422.75792222613239</v>
      </c>
    </row>
    <row r="101" spans="13:23" x14ac:dyDescent="0.3">
      <c r="M101" s="109" t="s">
        <v>472</v>
      </c>
      <c r="N101" s="95">
        <v>17080006</v>
      </c>
      <c r="O101" s="120">
        <v>20920</v>
      </c>
      <c r="P101" s="124">
        <v>1767</v>
      </c>
      <c r="R101" s="109">
        <v>0.17032318457759857</v>
      </c>
      <c r="S101" s="120">
        <v>9.347004031697484E-2</v>
      </c>
      <c r="T101" s="120">
        <v>2.492534408452662E-2</v>
      </c>
      <c r="U101" s="95">
        <f t="shared" si="17"/>
        <v>300.96106714861668</v>
      </c>
      <c r="V101" s="95">
        <f t="shared" si="18"/>
        <v>165.16156124009453</v>
      </c>
      <c r="W101" s="110">
        <f t="shared" si="19"/>
        <v>44.043082997358539</v>
      </c>
    </row>
    <row r="102" spans="13:23" x14ac:dyDescent="0.3">
      <c r="M102" s="109" t="s">
        <v>472</v>
      </c>
      <c r="N102" s="95">
        <v>17100103</v>
      </c>
      <c r="O102" s="120">
        <v>20920</v>
      </c>
      <c r="P102" s="124">
        <v>42</v>
      </c>
      <c r="R102" s="109">
        <v>0.17032318457759857</v>
      </c>
      <c r="S102" s="120">
        <v>9.347004031697484E-2</v>
      </c>
      <c r="T102" s="120">
        <v>2.492534408452662E-2</v>
      </c>
      <c r="U102" s="95">
        <f t="shared" si="17"/>
        <v>7.1535737522591401</v>
      </c>
      <c r="V102" s="95">
        <f t="shared" si="18"/>
        <v>3.9257416933129434</v>
      </c>
      <c r="W102" s="110">
        <f t="shared" si="19"/>
        <v>1.046864451550118</v>
      </c>
    </row>
    <row r="103" spans="13:23" x14ac:dyDescent="0.3">
      <c r="M103" s="109" t="s">
        <v>472</v>
      </c>
      <c r="N103" s="95">
        <v>17100106</v>
      </c>
      <c r="O103" s="120">
        <v>20920</v>
      </c>
      <c r="P103" s="124">
        <v>19111</v>
      </c>
      <c r="R103" s="109">
        <v>0.17032318457759857</v>
      </c>
      <c r="S103" s="120">
        <v>9.347004031697484E-2</v>
      </c>
      <c r="T103" s="120">
        <v>2.492534408452662E-2</v>
      </c>
      <c r="U103" s="95">
        <f t="shared" si="17"/>
        <v>3255.0463804624865</v>
      </c>
      <c r="V103" s="95">
        <f t="shared" si="18"/>
        <v>1786.3059404977062</v>
      </c>
      <c r="W103" s="110">
        <f t="shared" si="19"/>
        <v>476.34825079938827</v>
      </c>
    </row>
    <row r="104" spans="13:23" x14ac:dyDescent="0.3">
      <c r="M104" s="109" t="s">
        <v>473</v>
      </c>
      <c r="N104" s="95">
        <v>17010214</v>
      </c>
      <c r="O104" s="120">
        <v>13001</v>
      </c>
      <c r="P104" s="124">
        <v>36</v>
      </c>
      <c r="R104" s="109">
        <v>8.6651858281385621E-2</v>
      </c>
      <c r="S104" s="120">
        <v>0.12997778742207844</v>
      </c>
      <c r="T104" s="120">
        <v>5.5704766038033614E-2</v>
      </c>
      <c r="U104" s="95">
        <f t="shared" si="17"/>
        <v>3.1194668981298825</v>
      </c>
      <c r="V104" s="95">
        <f t="shared" si="18"/>
        <v>4.6792003471948238</v>
      </c>
      <c r="W104" s="110">
        <f t="shared" si="19"/>
        <v>2.00537157736921</v>
      </c>
    </row>
    <row r="105" spans="13:23" x14ac:dyDescent="0.3">
      <c r="M105" s="109" t="s">
        <v>473</v>
      </c>
      <c r="N105" s="95">
        <v>17010215</v>
      </c>
      <c r="O105" s="120">
        <v>13001</v>
      </c>
      <c r="P105" s="124">
        <v>35</v>
      </c>
      <c r="R105" s="109">
        <v>8.6651858281385621E-2</v>
      </c>
      <c r="S105" s="120">
        <v>0.12997778742207844</v>
      </c>
      <c r="T105" s="120">
        <v>5.5704766038033614E-2</v>
      </c>
      <c r="U105" s="95">
        <f t="shared" si="17"/>
        <v>3.0328150398484968</v>
      </c>
      <c r="V105" s="95">
        <f t="shared" si="18"/>
        <v>4.5492225597727458</v>
      </c>
      <c r="W105" s="110">
        <f t="shared" si="19"/>
        <v>1.9496668113311766</v>
      </c>
    </row>
    <row r="106" spans="13:23" x14ac:dyDescent="0.3">
      <c r="M106" s="109" t="s">
        <v>473</v>
      </c>
      <c r="N106" s="95">
        <v>17010216</v>
      </c>
      <c r="O106" s="120">
        <v>13001</v>
      </c>
      <c r="P106" s="124">
        <v>7006</v>
      </c>
      <c r="R106" s="109">
        <v>8.6651858281385621E-2</v>
      </c>
      <c r="S106" s="120">
        <v>0.12997778742207844</v>
      </c>
      <c r="T106" s="120">
        <v>5.5704766038033614E-2</v>
      </c>
      <c r="U106" s="95">
        <f t="shared" si="17"/>
        <v>607.08291911938761</v>
      </c>
      <c r="V106" s="95">
        <f t="shared" si="18"/>
        <v>910.62437867908159</v>
      </c>
      <c r="W106" s="110">
        <f t="shared" si="19"/>
        <v>390.26759086246352</v>
      </c>
    </row>
    <row r="107" spans="13:23" x14ac:dyDescent="0.3">
      <c r="M107" s="109" t="s">
        <v>473</v>
      </c>
      <c r="N107" s="95">
        <v>17010308</v>
      </c>
      <c r="O107" s="120">
        <v>13001</v>
      </c>
      <c r="P107" s="124">
        <v>5891</v>
      </c>
      <c r="R107" s="109">
        <v>8.6651858281385621E-2</v>
      </c>
      <c r="S107" s="120">
        <v>0.12997778742207844</v>
      </c>
      <c r="T107" s="120">
        <v>5.5704766038033614E-2</v>
      </c>
      <c r="U107" s="95">
        <f t="shared" si="17"/>
        <v>510.46609713564271</v>
      </c>
      <c r="V107" s="95">
        <f t="shared" si="18"/>
        <v>765.69914570346407</v>
      </c>
      <c r="W107" s="110">
        <f t="shared" si="19"/>
        <v>328.15677673005604</v>
      </c>
    </row>
    <row r="108" spans="13:23" x14ac:dyDescent="0.3">
      <c r="M108" s="109" t="s">
        <v>474</v>
      </c>
      <c r="N108" s="95">
        <v>17080004</v>
      </c>
      <c r="O108" s="120">
        <v>795225</v>
      </c>
      <c r="P108" s="124">
        <v>1</v>
      </c>
      <c r="R108" s="109">
        <v>0.17089499818914361</v>
      </c>
      <c r="S108" s="120">
        <v>0.10188885852369436</v>
      </c>
      <c r="T108" s="120">
        <v>5.3783759868503964E-2</v>
      </c>
      <c r="U108" s="95">
        <f t="shared" si="17"/>
        <v>0.17089499818914361</v>
      </c>
      <c r="V108" s="95">
        <f t="shared" si="18"/>
        <v>0.10188885852369436</v>
      </c>
      <c r="W108" s="110">
        <f t="shared" si="19"/>
        <v>5.3783759868503964E-2</v>
      </c>
    </row>
    <row r="109" spans="13:23" x14ac:dyDescent="0.3">
      <c r="M109" s="109" t="s">
        <v>474</v>
      </c>
      <c r="N109" s="95">
        <v>17110014</v>
      </c>
      <c r="O109" s="120">
        <v>795225</v>
      </c>
      <c r="P109" s="124">
        <v>223037</v>
      </c>
      <c r="R109" s="109">
        <v>0.17089499818914361</v>
      </c>
      <c r="S109" s="120">
        <v>0.10188885852369436</v>
      </c>
      <c r="T109" s="120">
        <v>5.3783759868503964E-2</v>
      </c>
      <c r="U109" s="95">
        <f t="shared" si="17"/>
        <v>38115.90771111202</v>
      </c>
      <c r="V109" s="95">
        <f t="shared" si="18"/>
        <v>22724.985338549221</v>
      </c>
      <c r="W109" s="110">
        <f t="shared" si="19"/>
        <v>11995.768449791518</v>
      </c>
    </row>
    <row r="110" spans="13:23" x14ac:dyDescent="0.3">
      <c r="M110" s="109" t="s">
        <v>474</v>
      </c>
      <c r="N110" s="95">
        <v>17110015</v>
      </c>
      <c r="O110" s="120">
        <v>795225</v>
      </c>
      <c r="P110" s="124">
        <v>48175</v>
      </c>
      <c r="R110" s="109">
        <v>0.17089499818914361</v>
      </c>
      <c r="S110" s="120">
        <v>0.10188885852369436</v>
      </c>
      <c r="T110" s="120">
        <v>5.3783759868503964E-2</v>
      </c>
      <c r="U110" s="95">
        <f t="shared" si="17"/>
        <v>8232.8665377619927</v>
      </c>
      <c r="V110" s="95">
        <f t="shared" si="18"/>
        <v>4908.4957593789759</v>
      </c>
      <c r="W110" s="110">
        <f t="shared" si="19"/>
        <v>2591.0326316651785</v>
      </c>
    </row>
    <row r="111" spans="13:23" x14ac:dyDescent="0.3">
      <c r="M111" s="109" t="s">
        <v>474</v>
      </c>
      <c r="N111" s="95">
        <v>17110019</v>
      </c>
      <c r="O111" s="120">
        <v>795225</v>
      </c>
      <c r="P111" s="124">
        <v>524012</v>
      </c>
      <c r="R111" s="109">
        <v>0.17089499818914361</v>
      </c>
      <c r="S111" s="120">
        <v>0.10188885852369436</v>
      </c>
      <c r="T111" s="120">
        <v>5.3783759868503964E-2</v>
      </c>
      <c r="U111" s="95">
        <f t="shared" si="17"/>
        <v>89551.029791089517</v>
      </c>
      <c r="V111" s="95">
        <f t="shared" si="18"/>
        <v>53390.984532718132</v>
      </c>
      <c r="W111" s="110">
        <f t="shared" si="19"/>
        <v>28183.3355762145</v>
      </c>
    </row>
    <row r="112" spans="13:23" x14ac:dyDescent="0.3">
      <c r="M112" s="109" t="s">
        <v>475</v>
      </c>
      <c r="N112" s="95">
        <v>17110003</v>
      </c>
      <c r="O112" s="120">
        <v>15769</v>
      </c>
      <c r="P112" s="124">
        <v>15769</v>
      </c>
      <c r="R112" s="109">
        <v>7.1162334686395171E-2</v>
      </c>
      <c r="S112" s="120">
        <v>9.0236774911614498E-2</v>
      </c>
      <c r="T112" s="120">
        <v>1.8340807908864738E-2</v>
      </c>
      <c r="U112" s="95">
        <f t="shared" si="17"/>
        <v>1122.1588556697654</v>
      </c>
      <c r="V112" s="95">
        <f t="shared" si="18"/>
        <v>1422.9437035812491</v>
      </c>
      <c r="W112" s="110">
        <f t="shared" si="19"/>
        <v>289.21619991488802</v>
      </c>
    </row>
    <row r="113" spans="13:23" x14ac:dyDescent="0.3">
      <c r="M113" s="109" t="s">
        <v>476</v>
      </c>
      <c r="N113" s="95">
        <v>17110002</v>
      </c>
      <c r="O113" s="120">
        <v>116901</v>
      </c>
      <c r="P113" s="124">
        <v>37125</v>
      </c>
      <c r="R113" s="109">
        <v>0.24812878741020222</v>
      </c>
      <c r="S113" s="120">
        <v>9.3865159802422882E-2</v>
      </c>
      <c r="T113" s="120">
        <v>2.9704164494437617E-4</v>
      </c>
      <c r="U113" s="95">
        <f t="shared" si="17"/>
        <v>9211.7812326037583</v>
      </c>
      <c r="V113" s="95">
        <f t="shared" si="18"/>
        <v>3484.7440576649497</v>
      </c>
      <c r="W113" s="110">
        <f t="shared" si="19"/>
        <v>11.027671068559966</v>
      </c>
    </row>
    <row r="114" spans="13:23" x14ac:dyDescent="0.3">
      <c r="M114" s="109" t="s">
        <v>476</v>
      </c>
      <c r="N114" s="95">
        <v>17110004</v>
      </c>
      <c r="O114" s="120">
        <v>116901</v>
      </c>
      <c r="P114" s="124">
        <v>2</v>
      </c>
      <c r="R114" s="109">
        <v>0.24812878741020222</v>
      </c>
      <c r="S114" s="120">
        <v>9.3865159802422882E-2</v>
      </c>
      <c r="T114" s="120">
        <v>2.9704164494437617E-4</v>
      </c>
      <c r="U114" s="95">
        <f t="shared" si="17"/>
        <v>0.49625757482040445</v>
      </c>
      <c r="V114" s="95">
        <f t="shared" si="18"/>
        <v>0.18773031960484576</v>
      </c>
      <c r="W114" s="110">
        <f t="shared" si="19"/>
        <v>5.9408328988875235E-4</v>
      </c>
    </row>
    <row r="115" spans="13:23" x14ac:dyDescent="0.3">
      <c r="M115" s="109" t="s">
        <v>476</v>
      </c>
      <c r="N115" s="95">
        <v>17110005</v>
      </c>
      <c r="O115" s="120">
        <v>116901</v>
      </c>
      <c r="P115" s="124">
        <v>1547</v>
      </c>
      <c r="R115" s="109">
        <v>0.24812878741020222</v>
      </c>
      <c r="S115" s="120">
        <v>9.3865159802422882E-2</v>
      </c>
      <c r="T115" s="120">
        <v>2.9704164494437617E-4</v>
      </c>
      <c r="U115" s="95">
        <f t="shared" si="17"/>
        <v>383.85523412358282</v>
      </c>
      <c r="V115" s="95">
        <f t="shared" si="18"/>
        <v>145.20940221434819</v>
      </c>
      <c r="W115" s="110">
        <f t="shared" si="19"/>
        <v>0.45952342472894997</v>
      </c>
    </row>
    <row r="116" spans="13:23" x14ac:dyDescent="0.3">
      <c r="M116" s="109" t="s">
        <v>476</v>
      </c>
      <c r="N116" s="95">
        <v>17110006</v>
      </c>
      <c r="O116" s="120">
        <v>116901</v>
      </c>
      <c r="P116" s="124">
        <v>430</v>
      </c>
      <c r="R116" s="109">
        <v>0.24812878741020222</v>
      </c>
      <c r="S116" s="120">
        <v>9.3865159802422882E-2</v>
      </c>
      <c r="T116" s="120">
        <v>2.9704164494437617E-4</v>
      </c>
      <c r="U116" s="95">
        <f t="shared" si="17"/>
        <v>106.69537858638695</v>
      </c>
      <c r="V116" s="95">
        <f t="shared" si="18"/>
        <v>40.362018715041842</v>
      </c>
      <c r="W116" s="110">
        <f t="shared" si="19"/>
        <v>0.12772790732608175</v>
      </c>
    </row>
    <row r="117" spans="13:23" x14ac:dyDescent="0.3">
      <c r="M117" s="109" t="s">
        <v>476</v>
      </c>
      <c r="N117" s="95">
        <v>17110007</v>
      </c>
      <c r="O117" s="120">
        <v>116901</v>
      </c>
      <c r="P117" s="124">
        <v>67571</v>
      </c>
      <c r="R117" s="109">
        <v>0.24812878741020222</v>
      </c>
      <c r="S117" s="120">
        <v>9.3865159802422882E-2</v>
      </c>
      <c r="T117" s="120">
        <v>2.9704164494437617E-4</v>
      </c>
      <c r="U117" s="95">
        <f t="shared" si="17"/>
        <v>16766.310294094776</v>
      </c>
      <c r="V117" s="95">
        <f t="shared" si="18"/>
        <v>6342.5627130095163</v>
      </c>
      <c r="W117" s="110">
        <f t="shared" si="19"/>
        <v>20.071400990536443</v>
      </c>
    </row>
    <row r="118" spans="13:23" x14ac:dyDescent="0.3">
      <c r="M118" s="109" t="s">
        <v>476</v>
      </c>
      <c r="N118" s="95">
        <v>17110008</v>
      </c>
      <c r="O118" s="120">
        <v>116901</v>
      </c>
      <c r="P118" s="124">
        <v>294</v>
      </c>
      <c r="R118" s="109">
        <v>0.24812878741020222</v>
      </c>
      <c r="S118" s="120">
        <v>9.3865159802422882E-2</v>
      </c>
      <c r="T118" s="120">
        <v>2.9704164494437617E-4</v>
      </c>
      <c r="U118" s="95">
        <f t="shared" si="17"/>
        <v>72.949863498599456</v>
      </c>
      <c r="V118" s="95">
        <f t="shared" si="18"/>
        <v>27.596356981912326</v>
      </c>
      <c r="W118" s="110">
        <f t="shared" si="19"/>
        <v>8.7330243613646594E-2</v>
      </c>
    </row>
    <row r="119" spans="13:23" x14ac:dyDescent="0.3">
      <c r="M119" s="109" t="s">
        <v>476</v>
      </c>
      <c r="N119" s="95">
        <v>17110019</v>
      </c>
      <c r="O119" s="120">
        <v>116901</v>
      </c>
      <c r="P119" s="124">
        <v>9932</v>
      </c>
      <c r="R119" s="109">
        <v>0.24812878741020222</v>
      </c>
      <c r="S119" s="120">
        <v>9.3865159802422882E-2</v>
      </c>
      <c r="T119" s="120">
        <v>2.9704164494437617E-4</v>
      </c>
      <c r="U119" s="95">
        <f t="shared" si="17"/>
        <v>2464.4151165581284</v>
      </c>
      <c r="V119" s="95">
        <f t="shared" si="18"/>
        <v>932.26876715766412</v>
      </c>
      <c r="W119" s="110">
        <f t="shared" si="19"/>
        <v>2.9502176175875441</v>
      </c>
    </row>
    <row r="120" spans="13:23" x14ac:dyDescent="0.3">
      <c r="M120" s="109" t="s">
        <v>477</v>
      </c>
      <c r="N120" s="95">
        <v>17070105</v>
      </c>
      <c r="O120" s="120">
        <v>11066</v>
      </c>
      <c r="P120" s="124">
        <v>6786</v>
      </c>
      <c r="R120" s="109">
        <v>0.13344884658664666</v>
      </c>
      <c r="S120" s="120">
        <v>0.11243328019504875</v>
      </c>
      <c r="T120" s="120">
        <v>0.77022050825206301</v>
      </c>
      <c r="U120" s="95">
        <f t="shared" si="17"/>
        <v>905.58387293698422</v>
      </c>
      <c r="V120" s="95">
        <f t="shared" si="18"/>
        <v>762.97223940360084</v>
      </c>
      <c r="W120" s="110">
        <f t="shared" si="19"/>
        <v>5226.7163689985</v>
      </c>
    </row>
    <row r="121" spans="13:23" x14ac:dyDescent="0.3">
      <c r="M121" s="109" t="s">
        <v>477</v>
      </c>
      <c r="N121" s="95">
        <v>17080001</v>
      </c>
      <c r="O121" s="120">
        <v>11066</v>
      </c>
      <c r="P121" s="124">
        <v>4242</v>
      </c>
      <c r="R121" s="109">
        <v>0.13344884658664666</v>
      </c>
      <c r="S121" s="120">
        <v>0.11243328019504875</v>
      </c>
      <c r="T121" s="120">
        <v>0.77022050825206301</v>
      </c>
      <c r="U121" s="95">
        <f t="shared" si="17"/>
        <v>566.09000722055509</v>
      </c>
      <c r="V121" s="95">
        <f t="shared" si="18"/>
        <v>476.94197458739683</v>
      </c>
      <c r="W121" s="110">
        <f t="shared" si="19"/>
        <v>3267.2753960052514</v>
      </c>
    </row>
    <row r="122" spans="13:23" x14ac:dyDescent="0.3">
      <c r="M122" s="109" t="s">
        <v>477</v>
      </c>
      <c r="N122" s="95">
        <v>17080002</v>
      </c>
      <c r="O122" s="120">
        <v>11066</v>
      </c>
      <c r="P122" s="124">
        <v>38</v>
      </c>
      <c r="R122" s="109">
        <v>0.13344884658664666</v>
      </c>
      <c r="S122" s="120">
        <v>0.11243328019504875</v>
      </c>
      <c r="T122" s="120">
        <v>0.77022050825206301</v>
      </c>
      <c r="U122" s="95">
        <f t="shared" si="17"/>
        <v>5.0710561702925734</v>
      </c>
      <c r="V122" s="95">
        <f t="shared" si="18"/>
        <v>4.2724646474118524</v>
      </c>
      <c r="W122" s="110">
        <f t="shared" si="19"/>
        <v>29.268379313578393</v>
      </c>
    </row>
    <row r="123" spans="13:23" x14ac:dyDescent="0.3">
      <c r="M123" s="109" t="s">
        <v>478</v>
      </c>
      <c r="N123" s="95">
        <v>17110006</v>
      </c>
      <c r="O123" s="120">
        <v>713335</v>
      </c>
      <c r="P123" s="124">
        <v>1779</v>
      </c>
      <c r="R123" s="109">
        <v>0.11804362110180136</v>
      </c>
      <c r="S123" s="120">
        <v>0.10256641115704999</v>
      </c>
      <c r="T123" s="120">
        <v>7.3593620796897283E-2</v>
      </c>
      <c r="U123" s="95">
        <f t="shared" si="17"/>
        <v>209.99960194010461</v>
      </c>
      <c r="V123" s="95">
        <f t="shared" si="18"/>
        <v>182.46564544839194</v>
      </c>
      <c r="W123" s="110">
        <f t="shared" si="19"/>
        <v>130.92305139768027</v>
      </c>
    </row>
    <row r="124" spans="13:23" x14ac:dyDescent="0.3">
      <c r="M124" s="109" t="s">
        <v>478</v>
      </c>
      <c r="N124" s="95">
        <v>17110007</v>
      </c>
      <c r="O124" s="120">
        <v>713335</v>
      </c>
      <c r="P124" s="124">
        <v>1759</v>
      </c>
      <c r="R124" s="109">
        <v>0.11804362110180136</v>
      </c>
      <c r="S124" s="120">
        <v>0.10256641115704999</v>
      </c>
      <c r="T124" s="120">
        <v>7.3593620796897283E-2</v>
      </c>
      <c r="U124" s="95">
        <f t="shared" si="17"/>
        <v>207.6387295180686</v>
      </c>
      <c r="V124" s="95">
        <f t="shared" si="18"/>
        <v>180.41431722525093</v>
      </c>
      <c r="W124" s="110">
        <f t="shared" si="19"/>
        <v>129.45117898174232</v>
      </c>
    </row>
    <row r="125" spans="13:23" x14ac:dyDescent="0.3">
      <c r="M125" s="109" t="s">
        <v>478</v>
      </c>
      <c r="N125" s="95">
        <v>17110008</v>
      </c>
      <c r="O125" s="120">
        <v>713335</v>
      </c>
      <c r="P125" s="124">
        <v>50391</v>
      </c>
      <c r="R125" s="109">
        <v>0.11804362110180136</v>
      </c>
      <c r="S125" s="120">
        <v>0.10256641115704999</v>
      </c>
      <c r="T125" s="120">
        <v>7.3593620796897283E-2</v>
      </c>
      <c r="U125" s="95">
        <f t="shared" si="17"/>
        <v>5948.3361109408725</v>
      </c>
      <c r="V125" s="95">
        <f t="shared" si="18"/>
        <v>5168.4240246149066</v>
      </c>
      <c r="W125" s="110">
        <f t="shared" si="19"/>
        <v>3708.456145576451</v>
      </c>
    </row>
    <row r="126" spans="13:23" x14ac:dyDescent="0.3">
      <c r="M126" s="109" t="s">
        <v>478</v>
      </c>
      <c r="N126" s="95">
        <v>17110009</v>
      </c>
      <c r="O126" s="120">
        <v>713335</v>
      </c>
      <c r="P126" s="124">
        <v>26906</v>
      </c>
      <c r="R126" s="109">
        <v>0.11804362110180136</v>
      </c>
      <c r="S126" s="120">
        <v>0.10256641115704999</v>
      </c>
      <c r="T126" s="120">
        <v>7.3593620796897283E-2</v>
      </c>
      <c r="U126" s="95">
        <f t="shared" si="17"/>
        <v>3176.0816693650672</v>
      </c>
      <c r="V126" s="95">
        <f t="shared" si="18"/>
        <v>2759.6518585915874</v>
      </c>
      <c r="W126" s="110">
        <f t="shared" si="19"/>
        <v>1980.1099611613183</v>
      </c>
    </row>
    <row r="127" spans="13:23" x14ac:dyDescent="0.3">
      <c r="M127" s="109" t="s">
        <v>478</v>
      </c>
      <c r="N127" s="95">
        <v>17110010</v>
      </c>
      <c r="O127" s="120">
        <v>713335</v>
      </c>
      <c r="P127" s="124">
        <v>3403</v>
      </c>
      <c r="R127" s="109">
        <v>0.11804362110180136</v>
      </c>
      <c r="S127" s="120">
        <v>0.10256641115704999</v>
      </c>
      <c r="T127" s="120">
        <v>7.3593620796897283E-2</v>
      </c>
      <c r="U127" s="95">
        <f t="shared" si="17"/>
        <v>401.70244260943002</v>
      </c>
      <c r="V127" s="95">
        <f t="shared" si="18"/>
        <v>349.03349716744111</v>
      </c>
      <c r="W127" s="110">
        <f t="shared" si="19"/>
        <v>250.43909157184146</v>
      </c>
    </row>
    <row r="128" spans="13:23" x14ac:dyDescent="0.3">
      <c r="M128" s="109" t="s">
        <v>478</v>
      </c>
      <c r="N128" s="95">
        <v>17110011</v>
      </c>
      <c r="O128" s="120">
        <v>713335</v>
      </c>
      <c r="P128" s="124">
        <v>236011</v>
      </c>
      <c r="R128" s="109">
        <v>0.11804362110180136</v>
      </c>
      <c r="S128" s="120">
        <v>0.10256641115704999</v>
      </c>
      <c r="T128" s="120">
        <v>7.3593620796897283E-2</v>
      </c>
      <c r="U128" s="95">
        <f t="shared" si="17"/>
        <v>27859.593059857241</v>
      </c>
      <c r="V128" s="95">
        <f t="shared" si="18"/>
        <v>24206.801263586527</v>
      </c>
      <c r="W128" s="110">
        <f t="shared" si="19"/>
        <v>17368.904037896526</v>
      </c>
    </row>
    <row r="129" spans="13:23" x14ac:dyDescent="0.3">
      <c r="M129" s="109" t="s">
        <v>478</v>
      </c>
      <c r="N129" s="95">
        <v>17110012</v>
      </c>
      <c r="O129" s="120">
        <v>713335</v>
      </c>
      <c r="P129" s="124">
        <v>263954</v>
      </c>
      <c r="R129" s="109">
        <v>0.11804362110180136</v>
      </c>
      <c r="S129" s="120">
        <v>0.10256641115704999</v>
      </c>
      <c r="T129" s="120">
        <v>7.3593620796897283E-2</v>
      </c>
      <c r="U129" s="95">
        <f t="shared" si="17"/>
        <v>31158.085964304875</v>
      </c>
      <c r="V129" s="95">
        <f t="shared" si="18"/>
        <v>27072.814490547975</v>
      </c>
      <c r="W129" s="110">
        <f t="shared" si="19"/>
        <v>19425.330583824227</v>
      </c>
    </row>
    <row r="130" spans="13:23" x14ac:dyDescent="0.3">
      <c r="M130" s="109" t="s">
        <v>478</v>
      </c>
      <c r="N130" s="95">
        <v>17110019</v>
      </c>
      <c r="O130" s="120">
        <v>713335</v>
      </c>
      <c r="P130" s="124">
        <v>129132</v>
      </c>
      <c r="R130" s="109">
        <v>0.11804362110180136</v>
      </c>
      <c r="S130" s="120">
        <v>0.10256641115704999</v>
      </c>
      <c r="T130" s="120">
        <v>7.3593620796897283E-2</v>
      </c>
      <c r="U130" s="95">
        <f t="shared" si="17"/>
        <v>15243.208880117812</v>
      </c>
      <c r="V130" s="95">
        <f t="shared" si="18"/>
        <v>13244.605805532179</v>
      </c>
      <c r="W130" s="110">
        <f t="shared" si="19"/>
        <v>9503.2914407449407</v>
      </c>
    </row>
    <row r="131" spans="13:23" x14ac:dyDescent="0.3">
      <c r="M131" s="109" t="s">
        <v>479</v>
      </c>
      <c r="N131" s="95">
        <v>17010214</v>
      </c>
      <c r="O131" s="120">
        <v>471221</v>
      </c>
      <c r="P131" s="124">
        <v>139</v>
      </c>
      <c r="R131" s="109">
        <v>0.33420260218830694</v>
      </c>
      <c r="S131" s="120">
        <v>0.23580302287692925</v>
      </c>
      <c r="T131" s="120">
        <v>8.0143533330610417E-2</v>
      </c>
      <c r="U131" s="95">
        <f t="shared" si="17"/>
        <v>46.454161704174666</v>
      </c>
      <c r="V131" s="95">
        <f t="shared" si="18"/>
        <v>32.776620179893165</v>
      </c>
      <c r="W131" s="110">
        <f t="shared" si="19"/>
        <v>11.139951132954849</v>
      </c>
    </row>
    <row r="132" spans="13:23" x14ac:dyDescent="0.3">
      <c r="M132" s="109" t="s">
        <v>479</v>
      </c>
      <c r="N132" s="95">
        <v>17010303</v>
      </c>
      <c r="O132" s="120">
        <v>471221</v>
      </c>
      <c r="P132" s="124">
        <v>73</v>
      </c>
      <c r="R132" s="109">
        <v>0.33420260218830694</v>
      </c>
      <c r="S132" s="120">
        <v>0.23580302287692925</v>
      </c>
      <c r="T132" s="120">
        <v>8.0143533330610417E-2</v>
      </c>
      <c r="U132" s="95">
        <f t="shared" ref="U132:U169" si="29">R132*P132</f>
        <v>24.396789959746407</v>
      </c>
      <c r="V132" s="95">
        <f t="shared" ref="V132:V169" si="30">S132*P132</f>
        <v>17.213620670015835</v>
      </c>
      <c r="W132" s="110">
        <f t="shared" ref="W132:W169" si="31">T132*P132</f>
        <v>5.8504779331345604</v>
      </c>
    </row>
    <row r="133" spans="13:23" x14ac:dyDescent="0.3">
      <c r="M133" s="109" t="s">
        <v>479</v>
      </c>
      <c r="N133" s="95">
        <v>17010305</v>
      </c>
      <c r="O133" s="120">
        <v>471221</v>
      </c>
      <c r="P133" s="124">
        <v>214259</v>
      </c>
      <c r="R133" s="109">
        <v>0.33420260218830694</v>
      </c>
      <c r="S133" s="120">
        <v>0.23580302287692925</v>
      </c>
      <c r="T133" s="120">
        <v>8.0143533330610417E-2</v>
      </c>
      <c r="U133" s="95">
        <f t="shared" si="29"/>
        <v>71605.915342264459</v>
      </c>
      <c r="V133" s="95">
        <f t="shared" si="30"/>
        <v>50522.919878587985</v>
      </c>
      <c r="W133" s="110">
        <f t="shared" si="31"/>
        <v>17171.473307883258</v>
      </c>
    </row>
    <row r="134" spans="13:23" x14ac:dyDescent="0.3">
      <c r="M134" s="109" t="s">
        <v>479</v>
      </c>
      <c r="N134" s="95">
        <v>17010306</v>
      </c>
      <c r="O134" s="120">
        <v>471227</v>
      </c>
      <c r="P134" s="124">
        <v>57020</v>
      </c>
      <c r="R134" s="109">
        <v>0.33420260218830694</v>
      </c>
      <c r="S134" s="120">
        <v>0.23580302287692925</v>
      </c>
      <c r="T134" s="120">
        <v>8.0143533330610417E-2</v>
      </c>
      <c r="U134" s="95">
        <f t="shared" si="29"/>
        <v>19056.232376777261</v>
      </c>
      <c r="V134" s="95">
        <f t="shared" si="30"/>
        <v>13445.488364442506</v>
      </c>
      <c r="W134" s="110">
        <f t="shared" si="31"/>
        <v>4569.7842705114062</v>
      </c>
    </row>
    <row r="135" spans="13:23" x14ac:dyDescent="0.3">
      <c r="M135" s="109" t="s">
        <v>479</v>
      </c>
      <c r="N135" s="95">
        <v>17010307</v>
      </c>
      <c r="O135" s="120">
        <v>471227</v>
      </c>
      <c r="P135" s="124">
        <v>86815</v>
      </c>
      <c r="R135" s="109">
        <v>0.33420260218830694</v>
      </c>
      <c r="S135" s="120">
        <v>0.23580302287692925</v>
      </c>
      <c r="T135" s="120">
        <v>8.0143533330610417E-2</v>
      </c>
      <c r="U135" s="95">
        <f t="shared" si="29"/>
        <v>29013.798908977868</v>
      </c>
      <c r="V135" s="95">
        <f t="shared" si="30"/>
        <v>20471.239431060614</v>
      </c>
      <c r="W135" s="110">
        <f t="shared" si="31"/>
        <v>6957.6608460969437</v>
      </c>
    </row>
    <row r="136" spans="13:23" x14ac:dyDescent="0.3">
      <c r="M136" s="109" t="s">
        <v>479</v>
      </c>
      <c r="N136" s="95">
        <v>17010308</v>
      </c>
      <c r="O136" s="120">
        <v>471227</v>
      </c>
      <c r="P136" s="124">
        <v>104468</v>
      </c>
      <c r="R136" s="109">
        <v>0.33420260218830694</v>
      </c>
      <c r="S136" s="120">
        <v>0.23580302287692925</v>
      </c>
      <c r="T136" s="120">
        <v>8.0143533330610417E-2</v>
      </c>
      <c r="U136" s="95">
        <f t="shared" si="29"/>
        <v>34913.477445408047</v>
      </c>
      <c r="V136" s="95">
        <f t="shared" si="30"/>
        <v>24633.870193907045</v>
      </c>
      <c r="W136" s="110">
        <f t="shared" si="31"/>
        <v>8372.4346399822098</v>
      </c>
    </row>
    <row r="137" spans="13:23" x14ac:dyDescent="0.3">
      <c r="M137" s="109" t="s">
        <v>479</v>
      </c>
      <c r="N137" s="95">
        <v>17020013</v>
      </c>
      <c r="O137" s="120">
        <v>471227</v>
      </c>
      <c r="P137" s="124">
        <v>1700</v>
      </c>
      <c r="R137" s="109">
        <v>0.33420260218830694</v>
      </c>
      <c r="S137" s="120">
        <v>0.23580302287692925</v>
      </c>
      <c r="T137" s="120">
        <v>8.0143533330610417E-2</v>
      </c>
      <c r="U137" s="95">
        <f t="shared" si="29"/>
        <v>568.14442372012184</v>
      </c>
      <c r="V137" s="95">
        <f t="shared" si="30"/>
        <v>400.86513889077975</v>
      </c>
      <c r="W137" s="110">
        <f t="shared" si="31"/>
        <v>136.24400666203772</v>
      </c>
    </row>
    <row r="138" spans="13:23" x14ac:dyDescent="0.3">
      <c r="M138" s="109" t="s">
        <v>479</v>
      </c>
      <c r="N138" s="95">
        <v>17060108</v>
      </c>
      <c r="O138" s="120">
        <v>471227</v>
      </c>
      <c r="P138" s="124">
        <v>5969</v>
      </c>
      <c r="R138" s="109">
        <v>0.33420260218830694</v>
      </c>
      <c r="S138" s="120">
        <v>0.23580302287692925</v>
      </c>
      <c r="T138" s="120">
        <v>8.0143533330610417E-2</v>
      </c>
      <c r="U138" s="95">
        <f t="shared" si="29"/>
        <v>1994.8553324620041</v>
      </c>
      <c r="V138" s="95">
        <f t="shared" si="30"/>
        <v>1407.5082435523907</v>
      </c>
      <c r="W138" s="110">
        <f t="shared" si="31"/>
        <v>478.37675045041357</v>
      </c>
    </row>
    <row r="139" spans="13:23" x14ac:dyDescent="0.3">
      <c r="M139" s="109" t="s">
        <v>479</v>
      </c>
      <c r="N139" s="95">
        <v>17060109</v>
      </c>
      <c r="O139" s="120">
        <v>471227</v>
      </c>
      <c r="P139" s="124">
        <v>778</v>
      </c>
      <c r="R139" s="109">
        <v>0.33420260218830694</v>
      </c>
      <c r="S139" s="120">
        <v>0.23580302287692925</v>
      </c>
      <c r="T139" s="120">
        <v>8.0143533330610417E-2</v>
      </c>
      <c r="U139" s="95">
        <f t="shared" si="29"/>
        <v>260.00962450250279</v>
      </c>
      <c r="V139" s="95">
        <f t="shared" si="30"/>
        <v>183.45475179825095</v>
      </c>
      <c r="W139" s="110">
        <f t="shared" si="31"/>
        <v>62.351668931214903</v>
      </c>
    </row>
    <row r="140" spans="13:23" x14ac:dyDescent="0.3">
      <c r="M140" s="109" t="s">
        <v>480</v>
      </c>
      <c r="N140" s="95">
        <v>17010216</v>
      </c>
      <c r="O140" s="120">
        <v>43531</v>
      </c>
      <c r="P140" s="124">
        <v>141</v>
      </c>
      <c r="R140" s="109">
        <v>0.16536333991859661</v>
      </c>
      <c r="S140" s="120">
        <v>0.15229430176373979</v>
      </c>
      <c r="T140" s="120">
        <v>3.2005807726179988E-3</v>
      </c>
      <c r="U140" s="95">
        <f t="shared" si="29"/>
        <v>23.316230928522124</v>
      </c>
      <c r="V140" s="95">
        <f t="shared" si="30"/>
        <v>21.473496548687312</v>
      </c>
      <c r="W140" s="110">
        <f t="shared" si="31"/>
        <v>0.45128188893913784</v>
      </c>
    </row>
    <row r="141" spans="13:23" x14ac:dyDescent="0.3">
      <c r="M141" s="109" t="s">
        <v>480</v>
      </c>
      <c r="N141" s="95">
        <v>17010307</v>
      </c>
      <c r="O141" s="120">
        <v>43531</v>
      </c>
      <c r="P141" s="124">
        <v>10469</v>
      </c>
      <c r="R141" s="109">
        <v>0.16536333991859661</v>
      </c>
      <c r="S141" s="120">
        <v>0.15229430176373979</v>
      </c>
      <c r="T141" s="120">
        <v>3.2005807726179988E-3</v>
      </c>
      <c r="U141" s="95">
        <f t="shared" si="29"/>
        <v>1731.188805607788</v>
      </c>
      <c r="V141" s="95">
        <f t="shared" si="30"/>
        <v>1594.3690451645919</v>
      </c>
      <c r="W141" s="110">
        <f t="shared" si="31"/>
        <v>33.506880108537828</v>
      </c>
    </row>
    <row r="142" spans="13:23" x14ac:dyDescent="0.3">
      <c r="M142" s="109" t="s">
        <v>480</v>
      </c>
      <c r="N142" s="95">
        <v>17010308</v>
      </c>
      <c r="O142" s="120">
        <v>43531</v>
      </c>
      <c r="P142" s="124">
        <v>2961</v>
      </c>
      <c r="R142" s="109">
        <v>0.16536333991859661</v>
      </c>
      <c r="S142" s="120">
        <v>0.15229430176373979</v>
      </c>
      <c r="T142" s="120">
        <v>3.2005807726179988E-3</v>
      </c>
      <c r="U142" s="95">
        <f t="shared" si="29"/>
        <v>489.6408494989646</v>
      </c>
      <c r="V142" s="95">
        <f t="shared" si="30"/>
        <v>450.94342752243352</v>
      </c>
      <c r="W142" s="110">
        <f t="shared" si="31"/>
        <v>9.4769196677218943</v>
      </c>
    </row>
    <row r="143" spans="13:23" x14ac:dyDescent="0.3">
      <c r="M143" s="109" t="s">
        <v>480</v>
      </c>
      <c r="N143" s="95">
        <v>17020001</v>
      </c>
      <c r="O143" s="120">
        <v>43531</v>
      </c>
      <c r="P143" s="124">
        <v>5400</v>
      </c>
      <c r="R143" s="109">
        <v>0.16536333991859661</v>
      </c>
      <c r="S143" s="120">
        <v>0.15229430176373979</v>
      </c>
      <c r="T143" s="120">
        <v>3.2005807726179988E-3</v>
      </c>
      <c r="U143" s="95">
        <f t="shared" si="29"/>
        <v>892.96203556042167</v>
      </c>
      <c r="V143" s="95">
        <f t="shared" si="30"/>
        <v>822.38922952419489</v>
      </c>
      <c r="W143" s="110">
        <f t="shared" si="31"/>
        <v>17.283136172137194</v>
      </c>
    </row>
    <row r="144" spans="13:23" x14ac:dyDescent="0.3">
      <c r="M144" s="109" t="s">
        <v>480</v>
      </c>
      <c r="N144" s="95">
        <v>17020002</v>
      </c>
      <c r="O144" s="120">
        <v>43531</v>
      </c>
      <c r="P144" s="124">
        <v>468</v>
      </c>
      <c r="R144" s="109">
        <v>0.16536333991859661</v>
      </c>
      <c r="S144" s="120">
        <v>0.15229430176373979</v>
      </c>
      <c r="T144" s="120">
        <v>3.2005807726179988E-3</v>
      </c>
      <c r="U144" s="95">
        <f t="shared" si="29"/>
        <v>77.390043081903215</v>
      </c>
      <c r="V144" s="95">
        <f t="shared" si="30"/>
        <v>71.27373322543022</v>
      </c>
      <c r="W144" s="110">
        <f t="shared" si="31"/>
        <v>1.4978718015852235</v>
      </c>
    </row>
    <row r="145" spans="13:23" x14ac:dyDescent="0.3">
      <c r="M145" s="109" t="s">
        <v>480</v>
      </c>
      <c r="N145" s="95">
        <v>17020003</v>
      </c>
      <c r="O145" s="120">
        <v>43531</v>
      </c>
      <c r="P145" s="124">
        <v>24092</v>
      </c>
      <c r="R145" s="109">
        <v>0.16536333991859661</v>
      </c>
      <c r="S145" s="120">
        <v>0.15229430176373979</v>
      </c>
      <c r="T145" s="120">
        <v>3.2005807726179988E-3</v>
      </c>
      <c r="U145" s="95">
        <f t="shared" si="29"/>
        <v>3983.9335853188295</v>
      </c>
      <c r="V145" s="95">
        <f t="shared" si="30"/>
        <v>3669.074318092019</v>
      </c>
      <c r="W145" s="110">
        <f t="shared" si="31"/>
        <v>77.108391973912831</v>
      </c>
    </row>
    <row r="146" spans="13:23" x14ac:dyDescent="0.3">
      <c r="M146" s="109" t="s">
        <v>481</v>
      </c>
      <c r="N146" s="95">
        <v>17100103</v>
      </c>
      <c r="O146" s="120">
        <v>252264</v>
      </c>
      <c r="P146" s="124">
        <v>37575</v>
      </c>
      <c r="R146" s="109">
        <v>0.11349101880131254</v>
      </c>
      <c r="S146" s="120">
        <v>8.9647133488008318E-2</v>
      </c>
      <c r="T146" s="120">
        <v>2.1102083306024897E-2</v>
      </c>
      <c r="U146" s="95">
        <f t="shared" si="29"/>
        <v>4264.4250314593191</v>
      </c>
      <c r="V146" s="95">
        <f t="shared" si="30"/>
        <v>3368.4910408119126</v>
      </c>
      <c r="W146" s="110">
        <f t="shared" si="31"/>
        <v>792.91078022388547</v>
      </c>
    </row>
    <row r="147" spans="13:23" x14ac:dyDescent="0.3">
      <c r="M147" s="109" t="s">
        <v>481</v>
      </c>
      <c r="N147" s="95">
        <v>17100104</v>
      </c>
      <c r="O147" s="120">
        <v>252264</v>
      </c>
      <c r="P147" s="124">
        <v>50</v>
      </c>
      <c r="R147" s="109">
        <v>0.11349101880131254</v>
      </c>
      <c r="S147" s="120">
        <v>8.9647133488008318E-2</v>
      </c>
      <c r="T147" s="120">
        <v>2.1102083306024897E-2</v>
      </c>
      <c r="U147" s="95">
        <f t="shared" si="29"/>
        <v>5.6745509400656271</v>
      </c>
      <c r="V147" s="95">
        <f t="shared" si="30"/>
        <v>4.4823566744004157</v>
      </c>
      <c r="W147" s="110">
        <f t="shared" si="31"/>
        <v>1.055104165301245</v>
      </c>
    </row>
    <row r="148" spans="13:23" x14ac:dyDescent="0.3">
      <c r="M148" s="109" t="s">
        <v>481</v>
      </c>
      <c r="N148" s="95">
        <v>17110015</v>
      </c>
      <c r="O148" s="120">
        <v>252264</v>
      </c>
      <c r="P148" s="124">
        <v>39570</v>
      </c>
      <c r="R148" s="109">
        <v>0.11349101880131254</v>
      </c>
      <c r="S148" s="120">
        <v>8.9647133488008318E-2</v>
      </c>
      <c r="T148" s="120">
        <v>2.1102083306024897E-2</v>
      </c>
      <c r="U148" s="95">
        <f t="shared" si="29"/>
        <v>4490.8396139679371</v>
      </c>
      <c r="V148" s="95">
        <f t="shared" si="30"/>
        <v>3547.3370721204892</v>
      </c>
      <c r="W148" s="110">
        <f t="shared" si="31"/>
        <v>835.00943641940512</v>
      </c>
    </row>
    <row r="149" spans="13:23" x14ac:dyDescent="0.3">
      <c r="M149" s="109" t="s">
        <v>481</v>
      </c>
      <c r="N149" s="95">
        <v>17110016</v>
      </c>
      <c r="O149" s="120">
        <v>252264</v>
      </c>
      <c r="P149" s="124">
        <v>67545</v>
      </c>
      <c r="R149" s="109">
        <v>0.11349101880131254</v>
      </c>
      <c r="S149" s="120">
        <v>8.9647133488008318E-2</v>
      </c>
      <c r="T149" s="120">
        <v>2.1102083306024897E-2</v>
      </c>
      <c r="U149" s="95">
        <f t="shared" si="29"/>
        <v>7665.7508649346555</v>
      </c>
      <c r="V149" s="95">
        <f t="shared" si="30"/>
        <v>6055.2156314475214</v>
      </c>
      <c r="W149" s="110">
        <f t="shared" si="31"/>
        <v>1425.3402169054516</v>
      </c>
    </row>
    <row r="150" spans="13:23" x14ac:dyDescent="0.3">
      <c r="M150" s="109" t="s">
        <v>481</v>
      </c>
      <c r="N150" s="95">
        <v>17110019</v>
      </c>
      <c r="O150" s="120">
        <v>252264</v>
      </c>
      <c r="P150" s="124">
        <v>107524</v>
      </c>
      <c r="R150" s="109">
        <v>0.11349101880131254</v>
      </c>
      <c r="S150" s="120">
        <v>8.9647133488008318E-2</v>
      </c>
      <c r="T150" s="120">
        <v>2.1102083306024897E-2</v>
      </c>
      <c r="U150" s="95">
        <f t="shared" si="29"/>
        <v>12203.00830559233</v>
      </c>
      <c r="V150" s="95">
        <f t="shared" si="30"/>
        <v>9639.2183811646064</v>
      </c>
      <c r="W150" s="110">
        <f t="shared" si="31"/>
        <v>2268.9804053970211</v>
      </c>
    </row>
    <row r="151" spans="13:23" x14ac:dyDescent="0.3">
      <c r="M151" s="109" t="s">
        <v>482</v>
      </c>
      <c r="N151" s="95">
        <v>17080003</v>
      </c>
      <c r="O151" s="120">
        <v>3978</v>
      </c>
      <c r="P151" s="124">
        <v>3143</v>
      </c>
      <c r="R151" s="109">
        <v>9.3160820992465559E-2</v>
      </c>
      <c r="S151" s="120">
        <v>8.4426994024421928E-2</v>
      </c>
      <c r="T151" s="120">
        <v>1.1645102624058195E-2</v>
      </c>
      <c r="U151" s="95">
        <f t="shared" si="29"/>
        <v>292.80446037931927</v>
      </c>
      <c r="V151" s="95">
        <f t="shared" si="30"/>
        <v>265.35404221875814</v>
      </c>
      <c r="W151" s="110">
        <f t="shared" si="31"/>
        <v>36.600557547414908</v>
      </c>
    </row>
    <row r="152" spans="13:23" x14ac:dyDescent="0.3">
      <c r="M152" s="109" t="s">
        <v>482</v>
      </c>
      <c r="N152" s="95">
        <v>17080006</v>
      </c>
      <c r="O152" s="120">
        <v>3978</v>
      </c>
      <c r="P152" s="124">
        <v>758</v>
      </c>
      <c r="R152" s="109">
        <v>9.3160820992465559E-2</v>
      </c>
      <c r="S152" s="120">
        <v>8.4426994024421928E-2</v>
      </c>
      <c r="T152" s="120">
        <v>1.1645102624058195E-2</v>
      </c>
      <c r="U152" s="95">
        <f t="shared" si="29"/>
        <v>70.615902312288895</v>
      </c>
      <c r="V152" s="95">
        <f t="shared" si="30"/>
        <v>63.99566147051182</v>
      </c>
      <c r="W152" s="110">
        <f t="shared" si="31"/>
        <v>8.8269877890361119</v>
      </c>
    </row>
    <row r="153" spans="13:23" x14ac:dyDescent="0.3">
      <c r="M153" s="109" t="s">
        <v>482</v>
      </c>
      <c r="N153" s="95">
        <v>17100106</v>
      </c>
      <c r="O153" s="120">
        <v>3978</v>
      </c>
      <c r="P153" s="124">
        <v>77</v>
      </c>
      <c r="R153" s="109">
        <v>9.3160820992465559E-2</v>
      </c>
      <c r="S153" s="120">
        <v>8.4426994024421928E-2</v>
      </c>
      <c r="T153" s="120">
        <v>1.1645102624058195E-2</v>
      </c>
      <c r="U153" s="95">
        <f t="shared" si="29"/>
        <v>7.1733832164198477</v>
      </c>
      <c r="V153" s="95">
        <f t="shared" si="30"/>
        <v>6.500878539880488</v>
      </c>
      <c r="W153" s="110">
        <f t="shared" si="31"/>
        <v>0.89667290205248096</v>
      </c>
    </row>
    <row r="154" spans="13:23" x14ac:dyDescent="0.3">
      <c r="M154" s="109" t="s">
        <v>483</v>
      </c>
      <c r="N154" s="95">
        <v>17060010</v>
      </c>
      <c r="O154" s="120">
        <v>58781</v>
      </c>
      <c r="P154" s="124">
        <v>2235</v>
      </c>
      <c r="R154" s="109">
        <v>0.26223650057333475</v>
      </c>
      <c r="S154" s="120">
        <v>0.12868472671044859</v>
      </c>
      <c r="T154" s="120">
        <v>0.19993829702213417</v>
      </c>
      <c r="U154" s="95">
        <f t="shared" si="29"/>
        <v>586.09857878140315</v>
      </c>
      <c r="V154" s="95">
        <f t="shared" si="30"/>
        <v>287.61036419785262</v>
      </c>
      <c r="W154" s="110">
        <f t="shared" si="31"/>
        <v>446.86209384446988</v>
      </c>
    </row>
    <row r="155" spans="13:23" x14ac:dyDescent="0.3">
      <c r="M155" s="109" t="s">
        <v>483</v>
      </c>
      <c r="N155" s="95">
        <v>17070101</v>
      </c>
      <c r="O155" s="120">
        <v>58781</v>
      </c>
      <c r="P155" s="124">
        <v>2253</v>
      </c>
      <c r="R155" s="109">
        <v>0.26223650057333475</v>
      </c>
      <c r="S155" s="120">
        <v>0.12868472671044859</v>
      </c>
      <c r="T155" s="120">
        <v>0.19993829702213417</v>
      </c>
      <c r="U155" s="95">
        <f t="shared" si="29"/>
        <v>590.81883579172325</v>
      </c>
      <c r="V155" s="95">
        <f t="shared" si="30"/>
        <v>289.92668927864065</v>
      </c>
      <c r="W155" s="110">
        <f t="shared" si="31"/>
        <v>450.46098319086826</v>
      </c>
    </row>
    <row r="156" spans="13:23" x14ac:dyDescent="0.3">
      <c r="M156" s="109" t="s">
        <v>483</v>
      </c>
      <c r="N156" s="95">
        <v>17070102</v>
      </c>
      <c r="O156" s="120">
        <v>58781</v>
      </c>
      <c r="P156" s="124">
        <v>54293</v>
      </c>
      <c r="R156" s="109">
        <v>0.26223650057333475</v>
      </c>
      <c r="S156" s="120">
        <v>0.12868472671044859</v>
      </c>
      <c r="T156" s="120">
        <v>0.19993829702213417</v>
      </c>
      <c r="U156" s="95">
        <f t="shared" si="29"/>
        <v>14237.606325628063</v>
      </c>
      <c r="V156" s="95">
        <f t="shared" si="30"/>
        <v>6986.6798672903851</v>
      </c>
      <c r="W156" s="110">
        <f t="shared" si="31"/>
        <v>10855.249960222731</v>
      </c>
    </row>
    <row r="157" spans="13:23" x14ac:dyDescent="0.3">
      <c r="M157" s="109" t="s">
        <v>484</v>
      </c>
      <c r="N157" s="95">
        <v>17110001</v>
      </c>
      <c r="O157" s="120">
        <v>201140</v>
      </c>
      <c r="P157" s="124">
        <v>7333</v>
      </c>
      <c r="R157" s="109">
        <v>0.22011447040676727</v>
      </c>
      <c r="S157" s="120">
        <v>0.10285037962402777</v>
      </c>
      <c r="T157" s="120">
        <v>4.0309531206566704E-2</v>
      </c>
      <c r="U157" s="95">
        <f t="shared" si="29"/>
        <v>1614.0994114928244</v>
      </c>
      <c r="V157" s="95">
        <f t="shared" si="30"/>
        <v>754.20183378299555</v>
      </c>
      <c r="W157" s="110">
        <f t="shared" si="31"/>
        <v>295.58979233775364</v>
      </c>
    </row>
    <row r="158" spans="13:23" x14ac:dyDescent="0.3">
      <c r="M158" s="109" t="s">
        <v>484</v>
      </c>
      <c r="N158" s="95">
        <v>17110002</v>
      </c>
      <c r="O158" s="120">
        <v>201140</v>
      </c>
      <c r="P158" s="124">
        <v>26962</v>
      </c>
      <c r="R158" s="109">
        <v>0.22011447040676727</v>
      </c>
      <c r="S158" s="120">
        <v>0.10285037962402777</v>
      </c>
      <c r="T158" s="120">
        <v>4.0309531206566704E-2</v>
      </c>
      <c r="U158" s="95">
        <f t="shared" si="29"/>
        <v>5934.7263511072588</v>
      </c>
      <c r="V158" s="95">
        <f t="shared" si="30"/>
        <v>2773.0519354230364</v>
      </c>
      <c r="W158" s="110">
        <f t="shared" si="31"/>
        <v>1086.8255803914515</v>
      </c>
    </row>
    <row r="159" spans="13:23" x14ac:dyDescent="0.3">
      <c r="M159" s="109" t="s">
        <v>484</v>
      </c>
      <c r="N159" s="95">
        <v>17110004</v>
      </c>
      <c r="O159" s="120">
        <v>201140</v>
      </c>
      <c r="P159" s="124">
        <v>166765</v>
      </c>
      <c r="R159" s="109">
        <v>0.22011447040676727</v>
      </c>
      <c r="S159" s="120">
        <v>0.10285037962402777</v>
      </c>
      <c r="T159" s="120">
        <v>4.0309531206566704E-2</v>
      </c>
      <c r="U159" s="95">
        <f t="shared" si="29"/>
        <v>36707.389657384541</v>
      </c>
      <c r="V159" s="95">
        <f t="shared" si="30"/>
        <v>17151.84355800099</v>
      </c>
      <c r="W159" s="110">
        <f t="shared" si="31"/>
        <v>6722.2189716630965</v>
      </c>
    </row>
    <row r="160" spans="13:23" x14ac:dyDescent="0.3">
      <c r="M160" s="109" t="s">
        <v>484</v>
      </c>
      <c r="N160" s="95">
        <v>17110005</v>
      </c>
      <c r="O160" s="120">
        <v>201140</v>
      </c>
      <c r="P160" s="124">
        <v>80</v>
      </c>
      <c r="R160" s="109">
        <v>0.22011447040676727</v>
      </c>
      <c r="S160" s="120">
        <v>0.10285037962402777</v>
      </c>
      <c r="T160" s="120">
        <v>4.0309531206566704E-2</v>
      </c>
      <c r="U160" s="95">
        <f t="shared" si="29"/>
        <v>17.609157632541383</v>
      </c>
      <c r="V160" s="95">
        <f t="shared" si="30"/>
        <v>8.2280303699222213</v>
      </c>
      <c r="W160" s="110">
        <f t="shared" si="31"/>
        <v>3.2247624965253365</v>
      </c>
    </row>
    <row r="161" spans="13:23" x14ac:dyDescent="0.3">
      <c r="M161" s="109" t="s">
        <v>485</v>
      </c>
      <c r="N161" s="95">
        <v>17010306</v>
      </c>
      <c r="O161" s="120">
        <v>44776</v>
      </c>
      <c r="P161" s="124">
        <v>863</v>
      </c>
      <c r="R161" s="109">
        <v>0.18940837689818271</v>
      </c>
      <c r="S161" s="120">
        <v>0.10851231018172766</v>
      </c>
      <c r="T161" s="120">
        <v>0</v>
      </c>
      <c r="U161" s="95">
        <f t="shared" si="29"/>
        <v>163.45942926313168</v>
      </c>
      <c r="V161" s="95">
        <f t="shared" si="30"/>
        <v>93.646123686830975</v>
      </c>
      <c r="W161" s="110">
        <f t="shared" si="31"/>
        <v>0</v>
      </c>
    </row>
    <row r="162" spans="13:23" x14ac:dyDescent="0.3">
      <c r="M162" s="109" t="s">
        <v>485</v>
      </c>
      <c r="N162" s="95">
        <v>17060107</v>
      </c>
      <c r="O162" s="120">
        <v>44776</v>
      </c>
      <c r="P162" s="124">
        <v>577</v>
      </c>
      <c r="R162" s="109">
        <v>0.18940837689818271</v>
      </c>
      <c r="S162" s="120">
        <v>0.10851231018172766</v>
      </c>
      <c r="T162" s="120">
        <v>0</v>
      </c>
      <c r="U162" s="95">
        <f t="shared" si="29"/>
        <v>109.28863347025143</v>
      </c>
      <c r="V162" s="95">
        <f t="shared" si="30"/>
        <v>62.611602974856858</v>
      </c>
      <c r="W162" s="110">
        <f t="shared" si="31"/>
        <v>0</v>
      </c>
    </row>
    <row r="163" spans="13:23" x14ac:dyDescent="0.3">
      <c r="M163" s="109" t="s">
        <v>485</v>
      </c>
      <c r="N163" s="95">
        <v>17060108</v>
      </c>
      <c r="O163" s="120">
        <v>44776</v>
      </c>
      <c r="P163" s="124">
        <v>40177</v>
      </c>
      <c r="R163" s="109">
        <v>0.18940837689818271</v>
      </c>
      <c r="S163" s="120">
        <v>0.10851231018172766</v>
      </c>
      <c r="T163" s="120">
        <v>0</v>
      </c>
      <c r="U163" s="95">
        <f t="shared" si="29"/>
        <v>7609.8603586382869</v>
      </c>
      <c r="V163" s="95">
        <f t="shared" si="30"/>
        <v>4359.699086171272</v>
      </c>
      <c r="W163" s="110">
        <f t="shared" si="31"/>
        <v>0</v>
      </c>
    </row>
    <row r="164" spans="13:23" x14ac:dyDescent="0.3">
      <c r="M164" s="109" t="s">
        <v>485</v>
      </c>
      <c r="N164" s="95">
        <v>17060109</v>
      </c>
      <c r="O164" s="120">
        <v>44776</v>
      </c>
      <c r="P164" s="124">
        <v>3157</v>
      </c>
      <c r="R164" s="109">
        <v>0.18940837689818271</v>
      </c>
      <c r="S164" s="120">
        <v>0.10851231018172766</v>
      </c>
      <c r="T164" s="120">
        <v>0</v>
      </c>
      <c r="U164" s="95">
        <f t="shared" si="29"/>
        <v>597.96224586756284</v>
      </c>
      <c r="V164" s="95">
        <f t="shared" si="30"/>
        <v>342.57336324371425</v>
      </c>
      <c r="W164" s="110">
        <f t="shared" si="31"/>
        <v>0</v>
      </c>
    </row>
    <row r="165" spans="13:23" x14ac:dyDescent="0.3">
      <c r="M165" s="109" t="s">
        <v>485</v>
      </c>
      <c r="N165" s="95">
        <v>17060306</v>
      </c>
      <c r="O165" s="120">
        <v>44776</v>
      </c>
      <c r="P165" s="124">
        <v>2</v>
      </c>
      <c r="R165" s="109">
        <v>0.18940837689818271</v>
      </c>
      <c r="S165" s="120">
        <v>0.10851231018172766</v>
      </c>
      <c r="T165" s="120">
        <v>0</v>
      </c>
      <c r="U165" s="95">
        <f t="shared" si="29"/>
        <v>0.37881675379636542</v>
      </c>
      <c r="V165" s="95">
        <f t="shared" si="30"/>
        <v>0.21702462036345532</v>
      </c>
      <c r="W165" s="110">
        <f t="shared" si="31"/>
        <v>0</v>
      </c>
    </row>
    <row r="166" spans="13:23" x14ac:dyDescent="0.3">
      <c r="M166" s="109" t="s">
        <v>486</v>
      </c>
      <c r="N166" s="95">
        <v>17030001</v>
      </c>
      <c r="O166" s="120">
        <v>243231</v>
      </c>
      <c r="P166" s="124">
        <v>18762</v>
      </c>
      <c r="R166" s="109">
        <v>0.15672197153541231</v>
      </c>
      <c r="S166" s="120">
        <v>0.10790058552762256</v>
      </c>
      <c r="T166" s="120">
        <v>2.9612178629105385E-2</v>
      </c>
      <c r="U166" s="95">
        <f t="shared" si="29"/>
        <v>2940.4176299474057</v>
      </c>
      <c r="V166" s="95">
        <f t="shared" si="30"/>
        <v>2024.4307856692546</v>
      </c>
      <c r="W166" s="110">
        <f t="shared" si="31"/>
        <v>555.58369543927529</v>
      </c>
    </row>
    <row r="167" spans="13:23" x14ac:dyDescent="0.3">
      <c r="M167" s="109" t="s">
        <v>486</v>
      </c>
      <c r="N167" s="95">
        <v>17030002</v>
      </c>
      <c r="O167" s="120">
        <v>243231</v>
      </c>
      <c r="P167" s="124">
        <v>14970</v>
      </c>
      <c r="R167" s="109">
        <v>0.15672197153541231</v>
      </c>
      <c r="S167" s="120">
        <v>0.10790058552762256</v>
      </c>
      <c r="T167" s="120">
        <v>2.9612178629105385E-2</v>
      </c>
      <c r="U167" s="95">
        <f t="shared" si="29"/>
        <v>2346.1279138851223</v>
      </c>
      <c r="V167" s="95">
        <f t="shared" si="30"/>
        <v>1615.2717653485097</v>
      </c>
      <c r="W167" s="110">
        <f t="shared" si="31"/>
        <v>443.29431407770761</v>
      </c>
    </row>
    <row r="168" spans="13:23" x14ac:dyDescent="0.3">
      <c r="M168" s="109" t="s">
        <v>486</v>
      </c>
      <c r="N168" s="95">
        <v>17030003</v>
      </c>
      <c r="O168" s="120">
        <v>243231</v>
      </c>
      <c r="P168" s="124">
        <v>209409</v>
      </c>
      <c r="R168" s="109">
        <v>0.15672197153541231</v>
      </c>
      <c r="S168" s="120">
        <v>0.10790058552762256</v>
      </c>
      <c r="T168" s="120">
        <v>2.9612178629105385E-2</v>
      </c>
      <c r="U168" s="95">
        <f t="shared" si="29"/>
        <v>32818.991337259155</v>
      </c>
      <c r="V168" s="95">
        <f t="shared" si="30"/>
        <v>22595.353714753914</v>
      </c>
      <c r="W168" s="110">
        <f t="shared" si="31"/>
        <v>6201.0567145423292</v>
      </c>
    </row>
    <row r="169" spans="13:23" ht="15" thickBot="1" x14ac:dyDescent="0.35">
      <c r="M169" s="111" t="s">
        <v>486</v>
      </c>
      <c r="N169" s="112">
        <v>17070101</v>
      </c>
      <c r="O169" s="125">
        <v>243231</v>
      </c>
      <c r="P169" s="126">
        <v>90</v>
      </c>
      <c r="R169" s="111">
        <v>0.15672197153541231</v>
      </c>
      <c r="S169" s="125">
        <v>0.10790058552762256</v>
      </c>
      <c r="T169" s="125">
        <v>2.9612178629105385E-2</v>
      </c>
      <c r="U169" s="112">
        <f t="shared" si="29"/>
        <v>14.104977438187108</v>
      </c>
      <c r="V169" s="112">
        <f t="shared" si="30"/>
        <v>9.7110526974860303</v>
      </c>
      <c r="W169" s="113">
        <f t="shared" si="31"/>
        <v>2.6650960766194847</v>
      </c>
    </row>
    <row r="170" spans="13:23" ht="15" thickTop="1" x14ac:dyDescent="0.3">
      <c r="N170" s="46"/>
      <c r="U170" s="46"/>
      <c r="V170" s="46"/>
      <c r="W170" s="46"/>
    </row>
    <row r="171" spans="13:23" x14ac:dyDescent="0.3">
      <c r="N171" s="46"/>
      <c r="U171" s="46"/>
      <c r="V171" s="46"/>
      <c r="W171" s="46"/>
    </row>
    <row r="172" spans="13:23" x14ac:dyDescent="0.3">
      <c r="U172" s="46"/>
      <c r="V172" s="46"/>
      <c r="W172" s="46"/>
    </row>
    <row r="173" spans="13:23" x14ac:dyDescent="0.3">
      <c r="U173" s="46"/>
      <c r="V173" s="46"/>
      <c r="W173" s="46"/>
    </row>
  </sheetData>
  <mergeCells count="5">
    <mergeCell ref="AO1:AQ1"/>
    <mergeCell ref="AC1:AM1"/>
    <mergeCell ref="R1:AA1"/>
    <mergeCell ref="M1:P1"/>
    <mergeCell ref="A1:K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R150"/>
  <sheetViews>
    <sheetView workbookViewId="0">
      <pane xSplit="2" ySplit="3" topLeftCell="F4" activePane="bottomRight" state="frozen"/>
      <selection pane="topRight" activeCell="C1" sqref="C1"/>
      <selection pane="bottomLeft" activeCell="A4" sqref="A4"/>
      <selection pane="bottomRight" activeCell="G5" sqref="G5"/>
    </sheetView>
  </sheetViews>
  <sheetFormatPr defaultRowHeight="14.4" x14ac:dyDescent="0.3"/>
  <cols>
    <col min="1" max="3" width="15.77734375" customWidth="1"/>
    <col min="4" max="5" width="15.77734375" style="91" customWidth="1"/>
    <col min="6" max="6" width="3.77734375" style="93" customWidth="1"/>
    <col min="7" max="7" width="15.77734375" style="46" customWidth="1"/>
    <col min="8" max="10" width="15.77734375" customWidth="1"/>
    <col min="11" max="11" width="3.77734375" style="93" customWidth="1"/>
    <col min="12" max="13" width="15.77734375" customWidth="1"/>
    <col min="14" max="14" width="3.77734375" style="93" customWidth="1"/>
    <col min="15" max="15" width="15.77734375" customWidth="1"/>
    <col min="16" max="16" width="3.77734375" style="93" customWidth="1"/>
    <col min="17" max="18" width="15.77734375" customWidth="1"/>
  </cols>
  <sheetData>
    <row r="1" spans="1:18" x14ac:dyDescent="0.3">
      <c r="A1" t="s">
        <v>505</v>
      </c>
    </row>
    <row r="2" spans="1:18" s="91" customFormat="1" ht="15.6" x14ac:dyDescent="0.3">
      <c r="F2" s="93"/>
      <c r="G2" s="46"/>
      <c r="H2" s="233" t="s">
        <v>507</v>
      </c>
      <c r="I2" s="233"/>
      <c r="J2" s="233"/>
      <c r="K2" s="93"/>
      <c r="L2" s="233" t="s">
        <v>506</v>
      </c>
      <c r="M2" s="233"/>
      <c r="N2" s="93"/>
      <c r="P2" s="93"/>
    </row>
    <row r="3" spans="1:18" s="153" customFormat="1" ht="43.8" customHeight="1" x14ac:dyDescent="0.3">
      <c r="A3" s="152" t="s">
        <v>410</v>
      </c>
      <c r="B3" s="155" t="s">
        <v>6</v>
      </c>
      <c r="C3" s="155" t="s">
        <v>512</v>
      </c>
      <c r="D3" s="155" t="s">
        <v>513</v>
      </c>
      <c r="E3" s="155" t="s">
        <v>385</v>
      </c>
      <c r="F3" s="154"/>
      <c r="G3" s="155" t="s">
        <v>410</v>
      </c>
      <c r="H3" s="155" t="s">
        <v>509</v>
      </c>
      <c r="I3" s="155" t="s">
        <v>515</v>
      </c>
      <c r="J3" s="155" t="s">
        <v>508</v>
      </c>
      <c r="K3" s="154"/>
      <c r="L3" s="155" t="s">
        <v>510</v>
      </c>
      <c r="M3" s="155" t="s">
        <v>511</v>
      </c>
      <c r="N3" s="154"/>
      <c r="O3" s="155" t="s">
        <v>514</v>
      </c>
      <c r="P3" s="154"/>
      <c r="Q3" s="158" t="s">
        <v>6</v>
      </c>
      <c r="R3" s="158" t="s">
        <v>516</v>
      </c>
    </row>
    <row r="4" spans="1:18" x14ac:dyDescent="0.3">
      <c r="A4" s="91" t="s">
        <v>448</v>
      </c>
      <c r="B4" s="46">
        <v>17020013</v>
      </c>
      <c r="C4" s="46">
        <v>160861.14550000001</v>
      </c>
      <c r="D4" s="46">
        <v>2466.0410419999998</v>
      </c>
      <c r="E4" s="46">
        <f>D4/C4</f>
        <v>1.5330246681601553E-2</v>
      </c>
      <c r="G4" s="46" t="s">
        <v>448</v>
      </c>
      <c r="H4" s="46">
        <v>339.83</v>
      </c>
      <c r="I4" s="46">
        <v>166.51</v>
      </c>
      <c r="J4" s="46">
        <f>I4/H4</f>
        <v>0.48998028425977697</v>
      </c>
      <c r="L4" s="46">
        <v>167555.84150000001</v>
      </c>
      <c r="M4" s="46">
        <f>L4*J4</f>
        <v>82099.058847556138</v>
      </c>
      <c r="O4" s="46">
        <f>$M$4*E4</f>
        <v>1258.5988244603582</v>
      </c>
      <c r="Q4" s="102">
        <v>17010214</v>
      </c>
      <c r="R4" s="156">
        <f>SUM(O94,O115)</f>
        <v>63.121486787422363</v>
      </c>
    </row>
    <row r="5" spans="1:18" x14ac:dyDescent="0.3">
      <c r="A5" s="91" t="s">
        <v>448</v>
      </c>
      <c r="B5" s="46">
        <v>17020015</v>
      </c>
      <c r="C5" s="46">
        <v>160861.14550000001</v>
      </c>
      <c r="D5" s="46">
        <v>68219.507800000007</v>
      </c>
      <c r="E5" s="46">
        <f t="shared" ref="E5:E68" si="0">D5/C5</f>
        <v>0.4240894069724252</v>
      </c>
      <c r="G5" s="46" t="s">
        <v>449</v>
      </c>
      <c r="H5" s="46">
        <v>1.24</v>
      </c>
      <c r="I5" s="46">
        <v>0.5</v>
      </c>
      <c r="J5" s="46">
        <f t="shared" ref="J5:J42" si="1">I5/H5</f>
        <v>0.40322580645161293</v>
      </c>
      <c r="L5" s="46">
        <v>1367.0709999999999</v>
      </c>
      <c r="M5" s="46">
        <f t="shared" ref="M5:M42" si="2">L5*J5</f>
        <v>551.23830645161286</v>
      </c>
      <c r="O5" s="46">
        <f t="shared" ref="O5:O8" si="3">$M$4*E5</f>
        <v>34817.341179654322</v>
      </c>
      <c r="Q5" s="102">
        <v>17010215</v>
      </c>
      <c r="R5" s="156">
        <v>0</v>
      </c>
    </row>
    <row r="6" spans="1:18" x14ac:dyDescent="0.3">
      <c r="A6" s="91" t="s">
        <v>448</v>
      </c>
      <c r="B6" s="46">
        <v>17020016</v>
      </c>
      <c r="C6" s="46">
        <v>160861.14550000001</v>
      </c>
      <c r="D6" s="46">
        <v>84175.492700000003</v>
      </c>
      <c r="E6" s="46">
        <f t="shared" si="0"/>
        <v>0.5232804505920915</v>
      </c>
      <c r="G6" s="46" t="s">
        <v>450</v>
      </c>
      <c r="H6" s="46">
        <v>565.55999999999995</v>
      </c>
      <c r="I6" s="46">
        <v>231.88</v>
      </c>
      <c r="J6" s="46">
        <f t="shared" si="1"/>
        <v>0.41000070726359716</v>
      </c>
      <c r="L6" s="46">
        <v>356704.68150000001</v>
      </c>
      <c r="M6" s="46">
        <f t="shared" si="2"/>
        <v>146249.17169923618</v>
      </c>
      <c r="O6" s="46">
        <f t="shared" si="3"/>
        <v>42960.832506935811</v>
      </c>
      <c r="Q6" s="102">
        <v>17010216</v>
      </c>
      <c r="R6" s="156">
        <f>O95</f>
        <v>145.29980981877532</v>
      </c>
    </row>
    <row r="7" spans="1:18" x14ac:dyDescent="0.3">
      <c r="A7" s="91" t="s">
        <v>448</v>
      </c>
      <c r="B7" s="46">
        <v>17060108</v>
      </c>
      <c r="C7" s="46">
        <v>160861.14550000001</v>
      </c>
      <c r="D7" s="46">
        <v>5906.7344940000003</v>
      </c>
      <c r="E7" s="46">
        <f t="shared" si="0"/>
        <v>3.6719460598395405E-2</v>
      </c>
      <c r="G7" s="46" t="s">
        <v>451</v>
      </c>
      <c r="H7" s="46">
        <v>99.52</v>
      </c>
      <c r="I7" s="46">
        <v>40.799999999999997</v>
      </c>
      <c r="J7" s="46">
        <f t="shared" si="1"/>
        <v>0.409967845659164</v>
      </c>
      <c r="L7" s="46">
        <v>71479.8845</v>
      </c>
      <c r="M7" s="46">
        <f t="shared" si="2"/>
        <v>29304.454256430869</v>
      </c>
      <c r="O7" s="46">
        <f t="shared" si="3"/>
        <v>3014.6331565181831</v>
      </c>
      <c r="Q7" s="102">
        <v>17010303</v>
      </c>
      <c r="R7" s="156">
        <v>0</v>
      </c>
    </row>
    <row r="8" spans="1:18" x14ac:dyDescent="0.3">
      <c r="A8" s="91" t="s">
        <v>448</v>
      </c>
      <c r="B8" s="46">
        <v>17060109</v>
      </c>
      <c r="C8" s="46">
        <v>160861.14550000001</v>
      </c>
      <c r="D8" s="46">
        <v>93.369473839999998</v>
      </c>
      <c r="E8" s="46">
        <f t="shared" si="0"/>
        <v>5.8043521665708888E-4</v>
      </c>
      <c r="G8" s="46" t="s">
        <v>452</v>
      </c>
      <c r="H8" s="46">
        <v>34.090000000000003</v>
      </c>
      <c r="I8" s="46">
        <v>13.63</v>
      </c>
      <c r="J8" s="46">
        <f t="shared" si="1"/>
        <v>0.3998239953065415</v>
      </c>
      <c r="L8" s="46">
        <v>9468.6474999999991</v>
      </c>
      <c r="M8" s="46">
        <f t="shared" si="2"/>
        <v>3785.7924735992956</v>
      </c>
      <c r="O8" s="46">
        <f t="shared" si="3"/>
        <v>47.653185009524336</v>
      </c>
      <c r="Q8" s="102">
        <v>17010305</v>
      </c>
      <c r="R8" s="156">
        <f>O116</f>
        <v>1312.9486711953118</v>
      </c>
    </row>
    <row r="9" spans="1:18" x14ac:dyDescent="0.3">
      <c r="A9" s="91" t="s">
        <v>449</v>
      </c>
      <c r="B9" s="46">
        <v>17060103</v>
      </c>
      <c r="C9" s="46">
        <v>355.5367602</v>
      </c>
      <c r="D9" s="46">
        <v>137.05992430000001</v>
      </c>
      <c r="E9" s="46">
        <f t="shared" si="0"/>
        <v>0.38550141544547945</v>
      </c>
      <c r="G9" s="46" t="s">
        <v>453</v>
      </c>
      <c r="H9" s="46">
        <v>30.04</v>
      </c>
      <c r="I9" s="46">
        <v>16.82</v>
      </c>
      <c r="J9" s="46">
        <f t="shared" si="1"/>
        <v>0.55992010652463386</v>
      </c>
      <c r="L9" s="46">
        <v>7709.384</v>
      </c>
      <c r="M9" s="46">
        <f t="shared" si="2"/>
        <v>4316.6391105193079</v>
      </c>
      <c r="O9" s="46">
        <f>$M$5*E9</f>
        <v>212.50314738486571</v>
      </c>
      <c r="Q9" s="102">
        <v>17010306</v>
      </c>
      <c r="R9" s="156">
        <f>SUM(O117,O140)</f>
        <v>1232.3930051794168</v>
      </c>
    </row>
    <row r="10" spans="1:18" x14ac:dyDescent="0.3">
      <c r="A10" s="91" t="s">
        <v>449</v>
      </c>
      <c r="B10" s="46">
        <v>17060106</v>
      </c>
      <c r="C10" s="46">
        <v>355.5367602</v>
      </c>
      <c r="D10" s="46">
        <v>74.418871730000006</v>
      </c>
      <c r="E10" s="46">
        <f t="shared" si="0"/>
        <v>0.20931414149169042</v>
      </c>
      <c r="G10" s="46" t="s">
        <v>454</v>
      </c>
      <c r="H10" s="46">
        <v>15.93</v>
      </c>
      <c r="I10" s="46">
        <v>6.53</v>
      </c>
      <c r="J10" s="46">
        <f t="shared" si="1"/>
        <v>0.40991839296924043</v>
      </c>
      <c r="L10" s="46">
        <v>4269.2955000000002</v>
      </c>
      <c r="M10" s="46">
        <f t="shared" si="2"/>
        <v>1750.06275047081</v>
      </c>
      <c r="O10" s="46">
        <f t="shared" ref="O10:O11" si="4">$M$5*E10</f>
        <v>115.3819728722527</v>
      </c>
      <c r="Q10" s="102">
        <v>17010307</v>
      </c>
      <c r="R10" s="156">
        <f>SUM(O77,O118,O123)</f>
        <v>5524.1240340307659</v>
      </c>
    </row>
    <row r="11" spans="1:18" x14ac:dyDescent="0.3">
      <c r="A11" s="91" t="s">
        <v>449</v>
      </c>
      <c r="B11" s="46">
        <v>17060107</v>
      </c>
      <c r="C11" s="46">
        <v>355.5367602</v>
      </c>
      <c r="D11" s="46">
        <v>144.05796419999999</v>
      </c>
      <c r="E11" s="46">
        <f t="shared" si="0"/>
        <v>0.40518444314720958</v>
      </c>
      <c r="G11" s="46" t="s">
        <v>455</v>
      </c>
      <c r="H11" s="46">
        <v>9.8699999999999992</v>
      </c>
      <c r="I11" s="46">
        <v>3.93</v>
      </c>
      <c r="J11" s="46">
        <f t="shared" si="1"/>
        <v>0.3981762917933131</v>
      </c>
      <c r="L11" s="46">
        <v>4426.1724999999997</v>
      </c>
      <c r="M11" s="46">
        <f t="shared" si="2"/>
        <v>1762.396952887538</v>
      </c>
      <c r="O11" s="46">
        <f t="shared" si="4"/>
        <v>223.35318624100762</v>
      </c>
      <c r="Q11" s="102">
        <v>17010308</v>
      </c>
      <c r="R11" s="156">
        <f>SUM(O96,O119,O124)</f>
        <v>2158.0086068262176</v>
      </c>
    </row>
    <row r="12" spans="1:18" x14ac:dyDescent="0.3">
      <c r="A12" s="91" t="s">
        <v>450</v>
      </c>
      <c r="B12" s="46">
        <v>17020016</v>
      </c>
      <c r="C12" s="46">
        <v>197807.7121</v>
      </c>
      <c r="D12" s="46">
        <v>1546.9794010000001</v>
      </c>
      <c r="E12" s="46">
        <f t="shared" si="0"/>
        <v>7.8206222830075386E-3</v>
      </c>
      <c r="G12" s="46" t="s">
        <v>456</v>
      </c>
      <c r="H12" s="46">
        <v>53.99</v>
      </c>
      <c r="I12" s="46">
        <v>22.14</v>
      </c>
      <c r="J12" s="46">
        <f t="shared" si="1"/>
        <v>0.41007593998888681</v>
      </c>
      <c r="L12" s="46">
        <v>34591.378499999999</v>
      </c>
      <c r="M12" s="46">
        <f t="shared" si="2"/>
        <v>14185.092053898868</v>
      </c>
      <c r="O12" s="46">
        <f>$M$6*E12</f>
        <v>1143.759531062442</v>
      </c>
      <c r="Q12" s="102">
        <v>17020001</v>
      </c>
      <c r="R12" s="156">
        <f>SUM(O38,O45,O78,O125)</f>
        <v>2104.6992750065301</v>
      </c>
    </row>
    <row r="13" spans="1:18" x14ac:dyDescent="0.3">
      <c r="A13" s="91" t="s">
        <v>450</v>
      </c>
      <c r="B13" s="46">
        <v>17030003</v>
      </c>
      <c r="C13" s="46">
        <v>197807.7121</v>
      </c>
      <c r="D13" s="46">
        <v>62589.424169999998</v>
      </c>
      <c r="E13" s="46">
        <f t="shared" si="0"/>
        <v>0.31641549010161163</v>
      </c>
      <c r="G13" s="46" t="s">
        <v>457</v>
      </c>
      <c r="H13" s="46">
        <v>11.58</v>
      </c>
      <c r="I13" s="46">
        <v>4.8600000000000003</v>
      </c>
      <c r="J13" s="46">
        <f t="shared" si="1"/>
        <v>0.4196891191709845</v>
      </c>
      <c r="L13" s="46">
        <v>4941.6255000000001</v>
      </c>
      <c r="M13" s="46">
        <f t="shared" si="2"/>
        <v>2073.9464533678761</v>
      </c>
      <c r="O13" s="46">
        <f t="shared" ref="O13:O15" si="5">$M$6*E13</f>
        <v>46275.503340168565</v>
      </c>
      <c r="Q13" s="102">
        <v>17020002</v>
      </c>
      <c r="R13" s="156">
        <f>SUM(O39,O85,O126)</f>
        <v>1834.9514449617957</v>
      </c>
    </row>
    <row r="14" spans="1:18" x14ac:dyDescent="0.3">
      <c r="A14" s="91" t="s">
        <v>450</v>
      </c>
      <c r="B14" s="46">
        <v>17060110</v>
      </c>
      <c r="C14" s="46">
        <v>197807.7121</v>
      </c>
      <c r="D14" s="46">
        <v>0.41132959899999999</v>
      </c>
      <c r="E14" s="46">
        <f t="shared" si="0"/>
        <v>2.0794416690490604E-6</v>
      </c>
      <c r="G14" s="46" t="s">
        <v>458</v>
      </c>
      <c r="H14" s="46">
        <v>825.21</v>
      </c>
      <c r="I14" s="46">
        <v>354.84</v>
      </c>
      <c r="J14" s="46">
        <f t="shared" si="1"/>
        <v>0.42999963645617473</v>
      </c>
      <c r="L14" s="46">
        <v>586058.85549999995</v>
      </c>
      <c r="M14" s="46">
        <f t="shared" si="2"/>
        <v>252005.09480692181</v>
      </c>
      <c r="O14" s="46">
        <f t="shared" si="5"/>
        <v>0.30411662169530229</v>
      </c>
      <c r="Q14" s="102">
        <v>17020003</v>
      </c>
      <c r="R14" s="156">
        <f>SUM(O127)</f>
        <v>3355.1113812607596</v>
      </c>
    </row>
    <row r="15" spans="1:18" x14ac:dyDescent="0.3">
      <c r="A15" s="91" t="s">
        <v>450</v>
      </c>
      <c r="B15" s="46">
        <v>17070101</v>
      </c>
      <c r="C15" s="46">
        <v>197807.7121</v>
      </c>
      <c r="D15" s="46">
        <v>133670.89720000001</v>
      </c>
      <c r="E15" s="46">
        <f t="shared" si="0"/>
        <v>0.67576180817673992</v>
      </c>
      <c r="G15" s="46" t="s">
        <v>459</v>
      </c>
      <c r="H15" s="46">
        <v>1.31</v>
      </c>
      <c r="I15" s="46">
        <v>0.53</v>
      </c>
      <c r="J15" s="46">
        <f t="shared" si="1"/>
        <v>0.40458015267175573</v>
      </c>
      <c r="L15" s="46">
        <v>806.79600000000005</v>
      </c>
      <c r="M15" s="46">
        <f t="shared" si="2"/>
        <v>326.41364885496188</v>
      </c>
      <c r="O15" s="46">
        <f t="shared" si="5"/>
        <v>98829.604711826338</v>
      </c>
      <c r="Q15" s="102">
        <v>17020004</v>
      </c>
      <c r="R15" s="156">
        <f>SUM(O40,O86)</f>
        <v>234.74379786877057</v>
      </c>
    </row>
    <row r="16" spans="1:18" x14ac:dyDescent="0.3">
      <c r="A16" s="91" t="s">
        <v>451</v>
      </c>
      <c r="B16" s="46">
        <v>17020005</v>
      </c>
      <c r="C16" s="46">
        <v>24150.606489999998</v>
      </c>
      <c r="D16" s="46">
        <v>1529.3621009999999</v>
      </c>
      <c r="E16" s="46">
        <f t="shared" si="0"/>
        <v>6.3326032894174336E-2</v>
      </c>
      <c r="G16" s="46" t="s">
        <v>460</v>
      </c>
      <c r="H16" s="46">
        <v>1777.22</v>
      </c>
      <c r="I16" s="46">
        <v>764.2</v>
      </c>
      <c r="J16" s="46">
        <f t="shared" si="1"/>
        <v>0.42999741168791711</v>
      </c>
      <c r="L16" s="46">
        <v>1260361.024</v>
      </c>
      <c r="M16" s="46">
        <f t="shared" si="2"/>
        <v>541951.97811233276</v>
      </c>
      <c r="O16" s="46">
        <f>$M$7*E16</f>
        <v>1855.7348341885684</v>
      </c>
      <c r="Q16" s="102">
        <v>17020005</v>
      </c>
      <c r="R16" s="156">
        <f>SUM(O16,O31,O46,O87)</f>
        <v>12120.093447233685</v>
      </c>
    </row>
    <row r="17" spans="1:18" x14ac:dyDescent="0.3">
      <c r="A17" s="91" t="s">
        <v>451</v>
      </c>
      <c r="B17" s="46">
        <v>17020008</v>
      </c>
      <c r="C17" s="46">
        <v>24150.606489999998</v>
      </c>
      <c r="D17" s="46">
        <v>5.3617282389999996</v>
      </c>
      <c r="E17" s="46">
        <f t="shared" si="0"/>
        <v>2.2201215697088689E-4</v>
      </c>
      <c r="G17" s="46" t="s">
        <v>461</v>
      </c>
      <c r="H17" s="46">
        <v>10.11</v>
      </c>
      <c r="I17" s="46">
        <v>5.24</v>
      </c>
      <c r="J17" s="46">
        <f t="shared" si="1"/>
        <v>0.51829871414441153</v>
      </c>
      <c r="L17" s="46">
        <v>6431.9570000000003</v>
      </c>
      <c r="M17" s="46">
        <f t="shared" si="2"/>
        <v>3333.675042532147</v>
      </c>
      <c r="O17" s="46">
        <f t="shared" ref="O17:O20" si="6">$M$7*E17</f>
        <v>6.5059450983249043</v>
      </c>
      <c r="Q17" s="102">
        <v>17020006</v>
      </c>
      <c r="R17" s="156">
        <f>SUM(O32,O88)</f>
        <v>24073.581494780443</v>
      </c>
    </row>
    <row r="18" spans="1:18" x14ac:dyDescent="0.3">
      <c r="A18" s="91" t="s">
        <v>451</v>
      </c>
      <c r="B18" s="46">
        <v>17020009</v>
      </c>
      <c r="C18" s="46">
        <v>24150.606489999998</v>
      </c>
      <c r="D18" s="46">
        <v>5576.2148450000004</v>
      </c>
      <c r="E18" s="46">
        <f t="shared" si="0"/>
        <v>0.23089336689366102</v>
      </c>
      <c r="G18" s="46" t="s">
        <v>462</v>
      </c>
      <c r="H18" s="46">
        <v>2.96</v>
      </c>
      <c r="I18" s="46">
        <v>1.84</v>
      </c>
      <c r="J18" s="46">
        <f t="shared" si="1"/>
        <v>0.6216216216216216</v>
      </c>
      <c r="L18" s="46">
        <v>1142.961</v>
      </c>
      <c r="M18" s="46">
        <f t="shared" si="2"/>
        <v>710.48927027027025</v>
      </c>
      <c r="O18" s="46">
        <f t="shared" si="6"/>
        <v>6766.2041082485994</v>
      </c>
      <c r="Q18" s="102">
        <v>17020007</v>
      </c>
      <c r="R18" s="156">
        <f>SUM(O89)</f>
        <v>2643.7603942738774</v>
      </c>
    </row>
    <row r="19" spans="1:18" x14ac:dyDescent="0.3">
      <c r="A19" s="91" t="s">
        <v>451</v>
      </c>
      <c r="B19" s="46">
        <v>17020010</v>
      </c>
      <c r="C19" s="46">
        <v>24150.606489999998</v>
      </c>
      <c r="D19" s="46">
        <v>8336.1104020000002</v>
      </c>
      <c r="E19" s="46">
        <f t="shared" si="0"/>
        <v>0.34517188648871899</v>
      </c>
      <c r="G19" s="46" t="s">
        <v>463</v>
      </c>
      <c r="H19" s="46">
        <v>3.52</v>
      </c>
      <c r="I19" s="46">
        <v>2.19</v>
      </c>
      <c r="J19" s="46">
        <f t="shared" si="1"/>
        <v>0.62215909090909094</v>
      </c>
      <c r="L19" s="46">
        <v>1400.6875</v>
      </c>
      <c r="M19" s="46">
        <f t="shared" si="2"/>
        <v>871.45046164772737</v>
      </c>
      <c r="O19" s="46">
        <f t="shared" si="6"/>
        <v>10115.073758214614</v>
      </c>
      <c r="Q19" s="102">
        <v>17020008</v>
      </c>
      <c r="R19" s="156">
        <f>SUM(O17,O33,O90)</f>
        <v>4322.9480585556066</v>
      </c>
    </row>
    <row r="20" spans="1:18" x14ac:dyDescent="0.3">
      <c r="A20" s="91" t="s">
        <v>451</v>
      </c>
      <c r="B20" s="46">
        <v>17020011</v>
      </c>
      <c r="C20" s="46">
        <v>24150.606489999998</v>
      </c>
      <c r="D20" s="46">
        <v>8703.5574120000001</v>
      </c>
      <c r="E20" s="46">
        <f t="shared" si="0"/>
        <v>0.36038670149355745</v>
      </c>
      <c r="G20" s="46" t="s">
        <v>464</v>
      </c>
      <c r="H20" s="46">
        <v>3.73</v>
      </c>
      <c r="I20" s="46">
        <v>2.17</v>
      </c>
      <c r="J20" s="46">
        <f t="shared" si="1"/>
        <v>0.58176943699731898</v>
      </c>
      <c r="L20" s="46">
        <v>7821.4390000000003</v>
      </c>
      <c r="M20" s="46">
        <f t="shared" si="2"/>
        <v>4550.2741635388738</v>
      </c>
      <c r="O20" s="46">
        <f t="shared" si="6"/>
        <v>10560.935608543961</v>
      </c>
      <c r="Q20" s="102">
        <v>17020009</v>
      </c>
      <c r="R20" s="156">
        <f>SUM(O18)</f>
        <v>6766.2041082485994</v>
      </c>
    </row>
    <row r="21" spans="1:18" x14ac:dyDescent="0.3">
      <c r="A21" s="91" t="s">
        <v>452</v>
      </c>
      <c r="B21" s="46">
        <v>17110020</v>
      </c>
      <c r="C21" s="46">
        <v>2595.4561899999999</v>
      </c>
      <c r="D21" s="46">
        <v>2595.4561899999999</v>
      </c>
      <c r="E21" s="46">
        <f t="shared" si="0"/>
        <v>1</v>
      </c>
      <c r="G21" s="46" t="s">
        <v>465</v>
      </c>
      <c r="H21" s="46">
        <v>1.04</v>
      </c>
      <c r="I21" s="46">
        <v>0.47</v>
      </c>
      <c r="J21" s="46">
        <f t="shared" si="1"/>
        <v>0.45192307692307687</v>
      </c>
      <c r="L21" s="46">
        <v>1692.0305000000001</v>
      </c>
      <c r="M21" s="46">
        <f t="shared" si="2"/>
        <v>764.66762980769226</v>
      </c>
      <c r="O21" s="46">
        <f>$M$8*E21</f>
        <v>3785.7924735992956</v>
      </c>
      <c r="Q21" s="102">
        <v>17020010</v>
      </c>
      <c r="R21" s="156">
        <f>SUM(O19,O34,O47,O67)</f>
        <v>55853.804018204122</v>
      </c>
    </row>
    <row r="22" spans="1:18" x14ac:dyDescent="0.3">
      <c r="A22" s="91" t="s">
        <v>453</v>
      </c>
      <c r="B22" s="46">
        <v>17080001</v>
      </c>
      <c r="C22" s="46">
        <v>2368.939629</v>
      </c>
      <c r="D22" s="46">
        <v>139.4626724</v>
      </c>
      <c r="E22" s="46">
        <f t="shared" si="0"/>
        <v>5.8871349312887032E-2</v>
      </c>
      <c r="G22" s="46" t="s">
        <v>466</v>
      </c>
      <c r="H22" s="46">
        <v>443.05</v>
      </c>
      <c r="I22" s="46">
        <v>177.22</v>
      </c>
      <c r="J22" s="46">
        <f t="shared" si="1"/>
        <v>0.39999999999999997</v>
      </c>
      <c r="L22" s="46">
        <v>299041.17849999998</v>
      </c>
      <c r="M22" s="46">
        <f t="shared" si="2"/>
        <v>119616.47139999998</v>
      </c>
      <c r="O22" s="46">
        <f>$M$9*E22</f>
        <v>254.12636893305213</v>
      </c>
      <c r="Q22" s="102">
        <v>17020011</v>
      </c>
      <c r="R22" s="156">
        <f>SUM(O20,O35)</f>
        <v>10560.943532988947</v>
      </c>
    </row>
    <row r="23" spans="1:18" x14ac:dyDescent="0.3">
      <c r="A23" s="91" t="s">
        <v>453</v>
      </c>
      <c r="B23" s="46">
        <v>17080002</v>
      </c>
      <c r="C23" s="46">
        <v>2368.939629</v>
      </c>
      <c r="D23" s="46">
        <v>1150.8088170000001</v>
      </c>
      <c r="E23" s="46">
        <f t="shared" si="0"/>
        <v>0.48579069002522063</v>
      </c>
      <c r="G23" s="46" t="s">
        <v>467</v>
      </c>
      <c r="H23" s="46">
        <v>88.9</v>
      </c>
      <c r="I23" s="46">
        <v>45.34</v>
      </c>
      <c r="J23" s="46">
        <f t="shared" si="1"/>
        <v>0.51001124859392577</v>
      </c>
      <c r="L23" s="46">
        <v>38490.892500000002</v>
      </c>
      <c r="M23" s="46">
        <f t="shared" si="2"/>
        <v>19630.788143419573</v>
      </c>
      <c r="O23" s="46">
        <f t="shared" ref="O23:O24" si="7">$M$9*E23</f>
        <v>2096.983092089029</v>
      </c>
      <c r="Q23" s="102">
        <v>17020012</v>
      </c>
      <c r="R23" s="156">
        <f>SUM(O36)</f>
        <v>3021.945034774285</v>
      </c>
    </row>
    <row r="24" spans="1:18" x14ac:dyDescent="0.3">
      <c r="A24" s="91" t="s">
        <v>453</v>
      </c>
      <c r="B24" s="46">
        <v>17090012</v>
      </c>
      <c r="C24" s="46">
        <v>2368.939629</v>
      </c>
      <c r="D24" s="46">
        <v>1078.6681390000001</v>
      </c>
      <c r="E24" s="46">
        <f t="shared" si="0"/>
        <v>0.45533796040861457</v>
      </c>
      <c r="G24" s="46" t="s">
        <v>468</v>
      </c>
      <c r="H24" s="46">
        <v>30.35</v>
      </c>
      <c r="I24" s="46">
        <v>14.56</v>
      </c>
      <c r="J24" s="46">
        <f t="shared" si="1"/>
        <v>0.47973640856672156</v>
      </c>
      <c r="L24" s="46">
        <v>11653.72</v>
      </c>
      <c r="M24" s="46">
        <f t="shared" si="2"/>
        <v>5590.7137792421745</v>
      </c>
      <c r="O24" s="46">
        <f t="shared" si="7"/>
        <v>1965.5296484039179</v>
      </c>
      <c r="Q24" s="102">
        <v>17020013</v>
      </c>
      <c r="R24" s="156">
        <f>SUM(O4,O48,O79,O120)</f>
        <v>22689.364341143933</v>
      </c>
    </row>
    <row r="25" spans="1:18" x14ac:dyDescent="0.3">
      <c r="A25" s="91" t="s">
        <v>454</v>
      </c>
      <c r="B25" s="46">
        <v>17060107</v>
      </c>
      <c r="C25" s="46">
        <v>2509.1308429999999</v>
      </c>
      <c r="D25" s="46">
        <v>1749.737791</v>
      </c>
      <c r="E25" s="46">
        <f t="shared" si="0"/>
        <v>0.69734816575286906</v>
      </c>
      <c r="G25" s="46" t="s">
        <v>469</v>
      </c>
      <c r="H25" s="46">
        <v>68.72</v>
      </c>
      <c r="I25" s="46">
        <v>39.86</v>
      </c>
      <c r="J25" s="46">
        <f t="shared" si="1"/>
        <v>0.58003492433061699</v>
      </c>
      <c r="L25" s="46">
        <v>37930.6175</v>
      </c>
      <c r="M25" s="46">
        <f t="shared" si="2"/>
        <v>22001.082851426076</v>
      </c>
      <c r="O25" s="46">
        <f>$M$10*E25</f>
        <v>1220.4030489932404</v>
      </c>
      <c r="Q25" s="102">
        <v>17020014</v>
      </c>
      <c r="R25" s="156">
        <f>SUM(O37,O49)</f>
        <v>17129.087589197992</v>
      </c>
    </row>
    <row r="26" spans="1:18" x14ac:dyDescent="0.3">
      <c r="A26" s="91" t="s">
        <v>454</v>
      </c>
      <c r="B26" s="46">
        <v>17070102</v>
      </c>
      <c r="C26" s="46">
        <v>2509.1308429999999</v>
      </c>
      <c r="D26" s="46">
        <v>759.39305190000005</v>
      </c>
      <c r="E26" s="46">
        <f t="shared" si="0"/>
        <v>0.30265183420727654</v>
      </c>
      <c r="G26" s="46" t="s">
        <v>470</v>
      </c>
      <c r="H26" s="46">
        <v>0.94</v>
      </c>
      <c r="I26" s="46">
        <v>0.48</v>
      </c>
      <c r="J26" s="46">
        <f t="shared" si="1"/>
        <v>0.51063829787234039</v>
      </c>
      <c r="L26" s="46">
        <v>1333.4545000000001</v>
      </c>
      <c r="M26" s="46">
        <f t="shared" si="2"/>
        <v>680.91293617021279</v>
      </c>
      <c r="O26" s="46">
        <f>$M$10*E26</f>
        <v>529.6597014078219</v>
      </c>
      <c r="Q26" s="102">
        <v>17020015</v>
      </c>
      <c r="R26" s="156">
        <f>SUM(O5,O50,O68,O80)</f>
        <v>469082.17399210465</v>
      </c>
    </row>
    <row r="27" spans="1:18" x14ac:dyDescent="0.3">
      <c r="A27" s="91" t="s">
        <v>455</v>
      </c>
      <c r="B27" s="46">
        <v>17080002</v>
      </c>
      <c r="C27" s="46">
        <v>3316.5251069999999</v>
      </c>
      <c r="D27" s="46">
        <v>750.67392749999999</v>
      </c>
      <c r="E27" s="46">
        <f t="shared" si="0"/>
        <v>0.2263435081240891</v>
      </c>
      <c r="G27" s="46" t="s">
        <v>471</v>
      </c>
      <c r="H27" s="46">
        <v>126.64</v>
      </c>
      <c r="I27" s="46">
        <v>54.45</v>
      </c>
      <c r="J27" s="46">
        <f t="shared" si="1"/>
        <v>0.42995893872394192</v>
      </c>
      <c r="L27" s="46">
        <v>89150.957999999999</v>
      </c>
      <c r="M27" s="46">
        <f t="shared" si="2"/>
        <v>38331.25128790272</v>
      </c>
      <c r="O27" s="46">
        <f>$M$11*E27</f>
        <v>398.90710902377032</v>
      </c>
      <c r="Q27" s="102">
        <v>17020016</v>
      </c>
      <c r="R27" s="156">
        <f>SUM(O6,O12,O41,O51,O69)</f>
        <v>304693.19884322066</v>
      </c>
    </row>
    <row r="28" spans="1:18" x14ac:dyDescent="0.3">
      <c r="A28" s="91" t="s">
        <v>455</v>
      </c>
      <c r="B28" s="46">
        <v>17080003</v>
      </c>
      <c r="C28" s="46">
        <v>3316.5251069999999</v>
      </c>
      <c r="D28" s="46">
        <v>2452.605055</v>
      </c>
      <c r="E28" s="46">
        <f t="shared" si="0"/>
        <v>0.73951047432851535</v>
      </c>
      <c r="G28" s="46" t="s">
        <v>472</v>
      </c>
      <c r="H28" s="46">
        <v>3.17</v>
      </c>
      <c r="I28" s="46">
        <v>1.41</v>
      </c>
      <c r="J28" s="46">
        <f t="shared" si="1"/>
        <v>0.44479495268138802</v>
      </c>
      <c r="L28" s="46">
        <v>3417.6774999999998</v>
      </c>
      <c r="M28" s="46">
        <f t="shared" si="2"/>
        <v>1520.1657018927444</v>
      </c>
      <c r="O28" s="46">
        <f t="shared" ref="O28:O30" si="8">$M$11*E28</f>
        <v>1303.3110065849933</v>
      </c>
      <c r="Q28" s="102">
        <v>17030001</v>
      </c>
      <c r="R28" s="156">
        <f>SUM(O70,O144)</f>
        <v>125958.69465716596</v>
      </c>
    </row>
    <row r="29" spans="1:18" x14ac:dyDescent="0.3">
      <c r="A29" s="91" t="s">
        <v>455</v>
      </c>
      <c r="B29" s="46">
        <v>17080005</v>
      </c>
      <c r="C29" s="46">
        <v>3316.5251069999999</v>
      </c>
      <c r="D29" s="46">
        <v>88.295525499999997</v>
      </c>
      <c r="E29" s="46">
        <f t="shared" si="0"/>
        <v>2.6622902782686517E-2</v>
      </c>
      <c r="G29" s="46" t="s">
        <v>473</v>
      </c>
      <c r="H29" s="46">
        <v>1.1000000000000001</v>
      </c>
      <c r="I29" s="46">
        <v>0.5</v>
      </c>
      <c r="J29" s="46">
        <f t="shared" si="1"/>
        <v>0.45454545454545453</v>
      </c>
      <c r="L29" s="46">
        <v>784.38499999999999</v>
      </c>
      <c r="M29" s="46">
        <f t="shared" si="2"/>
        <v>356.53863636363633</v>
      </c>
      <c r="O29" s="46">
        <f t="shared" si="8"/>
        <v>46.920122741227871</v>
      </c>
      <c r="Q29" s="102">
        <v>17030002</v>
      </c>
      <c r="R29" s="156">
        <f>O145</f>
        <v>18824.684141082158</v>
      </c>
    </row>
    <row r="30" spans="1:18" x14ac:dyDescent="0.3">
      <c r="A30" s="91" t="s">
        <v>455</v>
      </c>
      <c r="B30" s="46">
        <v>17090012</v>
      </c>
      <c r="C30" s="46">
        <v>3316.5251069999999</v>
      </c>
      <c r="D30" s="46">
        <v>24.950599029999999</v>
      </c>
      <c r="E30" s="46">
        <f t="shared" si="0"/>
        <v>7.5231147737546741E-3</v>
      </c>
      <c r="G30" s="46" t="s">
        <v>474</v>
      </c>
      <c r="H30" s="46">
        <v>11.85</v>
      </c>
      <c r="I30" s="46">
        <v>6.88</v>
      </c>
      <c r="J30" s="46">
        <f t="shared" si="1"/>
        <v>0.58059071729957812</v>
      </c>
      <c r="L30" s="46">
        <v>10376.293</v>
      </c>
      <c r="M30" s="46">
        <f t="shared" si="2"/>
        <v>6024.379395780591</v>
      </c>
      <c r="O30" s="46">
        <f t="shared" si="8"/>
        <v>13.258714553488456</v>
      </c>
      <c r="Q30" s="102">
        <v>17030003</v>
      </c>
      <c r="R30" s="156">
        <f>SUM(O13,O146)</f>
        <v>297259.72087137139</v>
      </c>
    </row>
    <row r="31" spans="1:18" x14ac:dyDescent="0.3">
      <c r="A31" s="91" t="s">
        <v>456</v>
      </c>
      <c r="B31" s="46">
        <v>17020005</v>
      </c>
      <c r="C31" s="46">
        <v>19864.27707</v>
      </c>
      <c r="D31" s="46">
        <v>4405.82611</v>
      </c>
      <c r="E31" s="46">
        <f t="shared" si="0"/>
        <v>0.22179644869401732</v>
      </c>
      <c r="G31" s="46" t="s">
        <v>475</v>
      </c>
      <c r="H31" s="46">
        <v>0.39</v>
      </c>
      <c r="I31" s="46">
        <v>0.17</v>
      </c>
      <c r="J31" s="46">
        <f t="shared" si="1"/>
        <v>0.4358974358974359</v>
      </c>
      <c r="L31" s="46">
        <v>123.26049999999999</v>
      </c>
      <c r="M31" s="46">
        <f t="shared" si="2"/>
        <v>53.728935897435896</v>
      </c>
      <c r="O31" s="46">
        <f>$M$12*E31</f>
        <v>3146.2030419524931</v>
      </c>
      <c r="Q31" s="102">
        <v>17060103</v>
      </c>
      <c r="R31" s="156">
        <f>O9</f>
        <v>212.50314738486571</v>
      </c>
    </row>
    <row r="32" spans="1:18" x14ac:dyDescent="0.3">
      <c r="A32" s="91" t="s">
        <v>456</v>
      </c>
      <c r="B32" s="46">
        <v>17020006</v>
      </c>
      <c r="C32" s="46">
        <v>19864.27707</v>
      </c>
      <c r="D32" s="46">
        <v>7.6165535139999996</v>
      </c>
      <c r="E32" s="46">
        <f t="shared" si="0"/>
        <v>3.834296857197431E-4</v>
      </c>
      <c r="G32" s="46" t="s">
        <v>476</v>
      </c>
      <c r="H32" s="46">
        <v>13.19</v>
      </c>
      <c r="I32" s="46">
        <v>7.79</v>
      </c>
      <c r="J32" s="46">
        <f t="shared" si="1"/>
        <v>0.59059893858984081</v>
      </c>
      <c r="L32" s="46">
        <v>17749.511999999999</v>
      </c>
      <c r="M32" s="46">
        <f t="shared" si="2"/>
        <v>10482.842947687641</v>
      </c>
      <c r="O32" s="46">
        <f t="shared" ref="O32:O37" si="9">$M$12*E32</f>
        <v>5.4389853881320684</v>
      </c>
      <c r="Q32" s="102">
        <v>17060106</v>
      </c>
      <c r="R32" s="156">
        <f>SUM(O10)</f>
        <v>115.3819728722527</v>
      </c>
    </row>
    <row r="33" spans="1:18" x14ac:dyDescent="0.3">
      <c r="A33" s="91" t="s">
        <v>456</v>
      </c>
      <c r="B33" s="46">
        <v>17020008</v>
      </c>
      <c r="C33" s="46">
        <v>19864.27707</v>
      </c>
      <c r="D33" s="46">
        <v>0.83851984300000004</v>
      </c>
      <c r="E33" s="46">
        <f t="shared" si="0"/>
        <v>4.2212452033624401E-5</v>
      </c>
      <c r="G33" s="46" t="s">
        <v>477</v>
      </c>
      <c r="H33" s="46">
        <v>0.87</v>
      </c>
      <c r="I33" s="46">
        <v>0.35</v>
      </c>
      <c r="J33" s="46">
        <f t="shared" si="1"/>
        <v>0.4022988505747126</v>
      </c>
      <c r="L33" s="46">
        <v>818.00149999999996</v>
      </c>
      <c r="M33" s="46">
        <f t="shared" si="2"/>
        <v>329.08106321839074</v>
      </c>
      <c r="O33" s="46">
        <f t="shared" si="9"/>
        <v>0.59878751791775264</v>
      </c>
      <c r="Q33" s="102">
        <v>17060107</v>
      </c>
      <c r="R33" s="156">
        <f>SUM(O11,O25,O44,O141)</f>
        <v>1845.8551681836477</v>
      </c>
    </row>
    <row r="34" spans="1:18" x14ac:dyDescent="0.3">
      <c r="A34" s="91" t="s">
        <v>456</v>
      </c>
      <c r="B34" s="46">
        <v>17020010</v>
      </c>
      <c r="C34" s="46">
        <v>19864.27707</v>
      </c>
      <c r="D34" s="46">
        <v>10914.47061</v>
      </c>
      <c r="E34" s="46">
        <f t="shared" si="0"/>
        <v>0.54945219358038289</v>
      </c>
      <c r="G34" s="46" t="s">
        <v>478</v>
      </c>
      <c r="H34" s="46">
        <v>7.17</v>
      </c>
      <c r="I34" s="46">
        <v>3.6</v>
      </c>
      <c r="J34" s="46">
        <f t="shared" si="1"/>
        <v>0.502092050209205</v>
      </c>
      <c r="L34" s="46">
        <v>6252.6689999999999</v>
      </c>
      <c r="M34" s="46">
        <f t="shared" si="2"/>
        <v>3139.4153974895394</v>
      </c>
      <c r="O34" s="46">
        <f t="shared" si="9"/>
        <v>7794.0299451543924</v>
      </c>
      <c r="Q34" s="102">
        <v>17060108</v>
      </c>
      <c r="R34" s="156">
        <f>SUM(O7,O42,O81,O121,O142)</f>
        <v>4784.6539937630969</v>
      </c>
    </row>
    <row r="35" spans="1:18" ht="14.4" customHeight="1" x14ac:dyDescent="0.3">
      <c r="A35" s="91" t="s">
        <v>456</v>
      </c>
      <c r="B35" s="46">
        <v>17020011</v>
      </c>
      <c r="C35" s="46">
        <v>19864.27707</v>
      </c>
      <c r="D35" s="46">
        <v>1.1097098999999999E-2</v>
      </c>
      <c r="E35" s="46">
        <f t="shared" si="0"/>
        <v>5.5864600362221986E-7</v>
      </c>
      <c r="G35" s="46" t="s">
        <v>479</v>
      </c>
      <c r="H35" s="46">
        <v>44.14</v>
      </c>
      <c r="I35" s="46">
        <v>28.71</v>
      </c>
      <c r="J35" s="46">
        <f t="shared" si="1"/>
        <v>0.65043044857272314</v>
      </c>
      <c r="L35" s="46">
        <v>13793.970499999999</v>
      </c>
      <c r="M35" s="46">
        <f t="shared" si="2"/>
        <v>8972.0184199139094</v>
      </c>
      <c r="O35" s="46">
        <f t="shared" si="9"/>
        <v>7.9244449869239099E-3</v>
      </c>
      <c r="Q35" s="102">
        <v>17060109</v>
      </c>
      <c r="R35" s="156">
        <f>SUM(O8,O122,O143)</f>
        <v>814.38738622719438</v>
      </c>
    </row>
    <row r="36" spans="1:18" ht="14.4" customHeight="1" x14ac:dyDescent="0.3">
      <c r="A36" s="91" t="s">
        <v>456</v>
      </c>
      <c r="B36" s="46">
        <v>17020012</v>
      </c>
      <c r="C36" s="46">
        <v>19864.27707</v>
      </c>
      <c r="D36" s="46">
        <v>4231.8198030000003</v>
      </c>
      <c r="E36" s="46">
        <f t="shared" si="0"/>
        <v>0.21303668832686093</v>
      </c>
      <c r="G36" s="46" t="s">
        <v>480</v>
      </c>
      <c r="H36" s="46">
        <v>17.239999999999998</v>
      </c>
      <c r="I36" s="46">
        <v>7.25</v>
      </c>
      <c r="J36" s="46">
        <f t="shared" si="1"/>
        <v>0.42053364269141535</v>
      </c>
      <c r="L36" s="46">
        <v>13614.682500000001</v>
      </c>
      <c r="M36" s="46">
        <f t="shared" si="2"/>
        <v>5725.4320258120661</v>
      </c>
      <c r="O36" s="46">
        <f t="shared" si="9"/>
        <v>3021.945034774285</v>
      </c>
      <c r="Q36" s="102">
        <v>17060110</v>
      </c>
      <c r="R36" s="156">
        <f>SUM(O14,O43,O134)</f>
        <v>59109.846880124511</v>
      </c>
    </row>
    <row r="37" spans="1:18" x14ac:dyDescent="0.3">
      <c r="A37" s="91" t="s">
        <v>456</v>
      </c>
      <c r="B37" s="46">
        <v>17020014</v>
      </c>
      <c r="C37" s="46">
        <v>19864.27707</v>
      </c>
      <c r="D37" s="46">
        <v>303.69438339999999</v>
      </c>
      <c r="E37" s="46">
        <f t="shared" si="0"/>
        <v>1.5288468960124105E-2</v>
      </c>
      <c r="G37" s="46" t="s">
        <v>481</v>
      </c>
      <c r="H37" s="46">
        <v>14.77</v>
      </c>
      <c r="I37" s="46">
        <v>8.27</v>
      </c>
      <c r="J37" s="46">
        <f t="shared" si="1"/>
        <v>0.55991875423155046</v>
      </c>
      <c r="L37" s="46">
        <v>9289.3595000000005</v>
      </c>
      <c r="M37" s="46">
        <f t="shared" si="2"/>
        <v>5201.2865988490184</v>
      </c>
      <c r="O37" s="46">
        <f t="shared" si="9"/>
        <v>216.86833956253594</v>
      </c>
      <c r="Q37" s="102">
        <v>17060306</v>
      </c>
      <c r="R37" s="156">
        <v>0</v>
      </c>
    </row>
    <row r="38" spans="1:18" x14ac:dyDescent="0.3">
      <c r="A38" s="91" t="s">
        <v>457</v>
      </c>
      <c r="B38" s="46">
        <v>17020001</v>
      </c>
      <c r="C38" s="46">
        <v>2743.35869</v>
      </c>
      <c r="D38" s="46">
        <v>658.16782239999998</v>
      </c>
      <c r="E38" s="46">
        <f t="shared" si="0"/>
        <v>0.23991314908951988</v>
      </c>
      <c r="G38" s="46" t="s">
        <v>482</v>
      </c>
      <c r="H38" s="46">
        <v>2.3199999999999998</v>
      </c>
      <c r="I38" s="46">
        <v>1.02</v>
      </c>
      <c r="J38" s="46">
        <f t="shared" si="1"/>
        <v>0.43965517241379315</v>
      </c>
      <c r="L38" s="46">
        <v>717.15200000000004</v>
      </c>
      <c r="M38" s="46">
        <f t="shared" si="2"/>
        <v>315.29958620689661</v>
      </c>
      <c r="O38" s="46">
        <f>$M$13*E38</f>
        <v>497.56702467052827</v>
      </c>
      <c r="Q38" s="102">
        <v>17070101</v>
      </c>
      <c r="R38" s="156">
        <f>SUM(O15,O71,O135,O147)</f>
        <v>126538.70344719368</v>
      </c>
    </row>
    <row r="39" spans="1:18" x14ac:dyDescent="0.3">
      <c r="A39" s="91" t="s">
        <v>457</v>
      </c>
      <c r="B39" s="46">
        <v>17020002</v>
      </c>
      <c r="C39" s="46">
        <v>2743.35869</v>
      </c>
      <c r="D39" s="46">
        <v>1913.6536080000001</v>
      </c>
      <c r="E39" s="46">
        <f t="shared" si="0"/>
        <v>0.69755865865283551</v>
      </c>
      <c r="G39" s="46" t="s">
        <v>483</v>
      </c>
      <c r="H39" s="46">
        <v>321.12</v>
      </c>
      <c r="I39" s="46">
        <v>141.29</v>
      </c>
      <c r="J39" s="46">
        <f t="shared" si="1"/>
        <v>0.43999128051818631</v>
      </c>
      <c r="L39" s="46">
        <v>147318.70850000001</v>
      </c>
      <c r="M39" s="46">
        <f t="shared" si="2"/>
        <v>64818.947197200425</v>
      </c>
      <c r="O39" s="46">
        <f t="shared" ref="O39:O40" si="10">$M$13*E39</f>
        <v>1446.6993061291012</v>
      </c>
      <c r="Q39" s="102">
        <v>17070102</v>
      </c>
      <c r="R39" s="156">
        <f>SUM(O26,O136)</f>
        <v>35493.644831834827</v>
      </c>
    </row>
    <row r="40" spans="1:18" x14ac:dyDescent="0.3">
      <c r="A40" s="91" t="s">
        <v>457</v>
      </c>
      <c r="B40" s="46">
        <v>17020004</v>
      </c>
      <c r="C40" s="46">
        <v>2743.35869</v>
      </c>
      <c r="D40" s="46">
        <v>171.53726</v>
      </c>
      <c r="E40" s="46">
        <f t="shared" si="0"/>
        <v>6.2528192403451255E-2</v>
      </c>
      <c r="G40" s="46" t="s">
        <v>484</v>
      </c>
      <c r="H40" s="46">
        <v>52.69</v>
      </c>
      <c r="I40" s="46">
        <v>30.56</v>
      </c>
      <c r="J40" s="46">
        <f t="shared" si="1"/>
        <v>0.57999620421332321</v>
      </c>
      <c r="L40" s="46">
        <v>34378.474000000002</v>
      </c>
      <c r="M40" s="46">
        <f t="shared" si="2"/>
        <v>19939.384426646422</v>
      </c>
      <c r="O40" s="46">
        <f t="shared" si="10"/>
        <v>129.6801228706419</v>
      </c>
      <c r="Q40" s="102">
        <v>17070105</v>
      </c>
      <c r="R40" s="156">
        <f>SUM(O72,O106)</f>
        <v>3227.8289346696411</v>
      </c>
    </row>
    <row r="41" spans="1:18" x14ac:dyDescent="0.3">
      <c r="A41" s="91" t="s">
        <v>458</v>
      </c>
      <c r="B41" s="46">
        <v>17020016</v>
      </c>
      <c r="C41" s="46">
        <v>240553.23499999999</v>
      </c>
      <c r="D41" s="46">
        <v>197603.80179999999</v>
      </c>
      <c r="E41" s="46">
        <f t="shared" si="0"/>
        <v>0.82145559921486822</v>
      </c>
      <c r="G41" s="46" t="s">
        <v>485</v>
      </c>
      <c r="H41" s="46">
        <v>6.43</v>
      </c>
      <c r="I41" s="46">
        <v>2.78</v>
      </c>
      <c r="J41" s="46">
        <f t="shared" si="1"/>
        <v>0.43234836702954899</v>
      </c>
      <c r="L41" s="46">
        <v>3977.9524999999999</v>
      </c>
      <c r="M41" s="46">
        <f t="shared" si="2"/>
        <v>1719.8612674961119</v>
      </c>
      <c r="O41" s="46">
        <f>$M$14*E41</f>
        <v>207010.99615981962</v>
      </c>
      <c r="Q41" s="102">
        <v>17070106</v>
      </c>
      <c r="R41" s="156">
        <f>O73</f>
        <v>5334.2696577197166</v>
      </c>
    </row>
    <row r="42" spans="1:18" x14ac:dyDescent="0.3">
      <c r="A42" s="91" t="s">
        <v>458</v>
      </c>
      <c r="B42" s="46">
        <v>17060108</v>
      </c>
      <c r="C42" s="46">
        <v>240553.23499999999</v>
      </c>
      <c r="D42" s="46">
        <v>19.478921360000001</v>
      </c>
      <c r="E42" s="46">
        <f t="shared" si="0"/>
        <v>8.0975511969315239E-5</v>
      </c>
      <c r="G42" s="46" t="s">
        <v>486</v>
      </c>
      <c r="H42" s="46">
        <v>1427.1</v>
      </c>
      <c r="I42" s="46">
        <v>585.12</v>
      </c>
      <c r="J42" s="46">
        <f t="shared" si="1"/>
        <v>0.41000630649569059</v>
      </c>
      <c r="L42" s="46">
        <v>679243.79350000003</v>
      </c>
      <c r="M42" s="46">
        <f t="shared" si="2"/>
        <v>278494.23898305657</v>
      </c>
      <c r="O42" s="46">
        <f t="shared" ref="O42:O43" si="11">$M$14*E42</f>
        <v>20.406241570866317</v>
      </c>
      <c r="Q42" s="102">
        <v>17080001</v>
      </c>
      <c r="R42" s="156">
        <f>SUM(O22,O107)</f>
        <v>303.66719448258465</v>
      </c>
    </row>
    <row r="43" spans="1:18" x14ac:dyDescent="0.3">
      <c r="A43" s="91" t="s">
        <v>458</v>
      </c>
      <c r="B43" s="46">
        <v>17060110</v>
      </c>
      <c r="C43" s="46">
        <v>240553.23499999999</v>
      </c>
      <c r="D43" s="46">
        <v>42929.95433</v>
      </c>
      <c r="E43" s="46">
        <f t="shared" si="0"/>
        <v>0.17846342548667035</v>
      </c>
      <c r="H43" s="46"/>
      <c r="I43" s="46"/>
      <c r="J43" s="46"/>
      <c r="L43" s="46"/>
      <c r="M43" s="46"/>
      <c r="O43" s="46">
        <f t="shared" si="11"/>
        <v>44973.692459336387</v>
      </c>
      <c r="Q43" s="102">
        <v>17080002</v>
      </c>
      <c r="R43" s="156">
        <f>SUM(O23,O27)</f>
        <v>2495.8902011127993</v>
      </c>
    </row>
    <row r="44" spans="1:18" x14ac:dyDescent="0.3">
      <c r="A44" s="91" t="s">
        <v>459</v>
      </c>
      <c r="B44" s="46">
        <v>17060107</v>
      </c>
      <c r="C44" s="46">
        <v>643.90354409999998</v>
      </c>
      <c r="D44" s="46">
        <v>643.90354409999998</v>
      </c>
      <c r="E44" s="46">
        <f t="shared" si="0"/>
        <v>1</v>
      </c>
      <c r="H44" s="46"/>
      <c r="I44" s="46"/>
      <c r="J44" s="46"/>
      <c r="L44" s="46"/>
      <c r="M44" s="46"/>
      <c r="O44" s="46">
        <f>$M$15*E44</f>
        <v>326.41364885496188</v>
      </c>
      <c r="Q44" s="102">
        <v>17080003</v>
      </c>
      <c r="R44" s="156">
        <f>SUM(O28,O132)</f>
        <v>1463.2673975841283</v>
      </c>
    </row>
    <row r="45" spans="1:18" x14ac:dyDescent="0.3">
      <c r="A45" s="91" t="s">
        <v>460</v>
      </c>
      <c r="B45" s="46">
        <v>17020001</v>
      </c>
      <c r="C45" s="46">
        <v>505511.76040000003</v>
      </c>
      <c r="D45" s="46">
        <v>4.2300437640000004</v>
      </c>
      <c r="E45" s="46">
        <f t="shared" si="0"/>
        <v>8.3678444209742263E-6</v>
      </c>
      <c r="H45" s="46"/>
      <c r="I45" s="46"/>
      <c r="J45" s="46"/>
      <c r="L45" s="46"/>
      <c r="M45" s="46"/>
      <c r="O45" s="46">
        <f>$M$16*E45</f>
        <v>4.5349698364832296</v>
      </c>
      <c r="Q45" s="102">
        <v>17080004</v>
      </c>
      <c r="R45" s="156">
        <f>O74</f>
        <v>227.54434624118767</v>
      </c>
    </row>
    <row r="46" spans="1:18" x14ac:dyDescent="0.3">
      <c r="A46" s="91" t="s">
        <v>460</v>
      </c>
      <c r="B46" s="46">
        <v>17020005</v>
      </c>
      <c r="C46" s="46">
        <v>505511.76040000003</v>
      </c>
      <c r="D46" s="46">
        <v>6.9876220870000001</v>
      </c>
      <c r="E46" s="46">
        <f t="shared" si="0"/>
        <v>1.3822867506526164E-5</v>
      </c>
      <c r="H46" s="46"/>
      <c r="I46" s="46"/>
      <c r="J46" s="46"/>
      <c r="L46" s="46"/>
      <c r="M46" s="46"/>
      <c r="O46" s="46">
        <f t="shared" ref="O46:O51" si="12">$M$16*E46</f>
        <v>7.491330388346543</v>
      </c>
      <c r="Q46" s="102">
        <v>17080005</v>
      </c>
      <c r="R46" s="156">
        <f>SUM(O29,O75)</f>
        <v>1991.4579324687043</v>
      </c>
    </row>
    <row r="47" spans="1:18" x14ac:dyDescent="0.3">
      <c r="A47" s="91" t="s">
        <v>460</v>
      </c>
      <c r="B47" s="46">
        <v>17020010</v>
      </c>
      <c r="C47" s="46">
        <v>505511.76040000003</v>
      </c>
      <c r="D47" s="46">
        <v>35119.315600000002</v>
      </c>
      <c r="E47" s="46">
        <f t="shared" si="0"/>
        <v>6.9472796384026522E-2</v>
      </c>
      <c r="H47" s="46"/>
      <c r="I47" s="46"/>
      <c r="J47" s="46"/>
      <c r="L47" s="46"/>
      <c r="M47" s="46"/>
      <c r="O47" s="46">
        <f t="shared" si="12"/>
        <v>37650.919425318491</v>
      </c>
      <c r="Q47" s="102">
        <v>17080006</v>
      </c>
      <c r="R47" s="156">
        <f>SUM(O91,O133)</f>
        <v>198.3693304350135</v>
      </c>
    </row>
    <row r="48" spans="1:18" x14ac:dyDescent="0.3">
      <c r="A48" s="91" t="s">
        <v>460</v>
      </c>
      <c r="B48" s="46">
        <v>17020013</v>
      </c>
      <c r="C48" s="46">
        <v>505511.76040000003</v>
      </c>
      <c r="D48" s="46">
        <v>5107.0149629999996</v>
      </c>
      <c r="E48" s="46">
        <f t="shared" si="0"/>
        <v>1.0102663010171977E-2</v>
      </c>
      <c r="H48" s="46"/>
      <c r="I48" s="46"/>
      <c r="J48" s="46"/>
      <c r="L48" s="46"/>
      <c r="M48" s="46"/>
      <c r="O48" s="46">
        <f t="shared" si="12"/>
        <v>5475.1582025649968</v>
      </c>
      <c r="Q48" s="157">
        <v>17090012</v>
      </c>
      <c r="R48" s="156">
        <f>SUM(O24,O30)</f>
        <v>1978.7883629574064</v>
      </c>
    </row>
    <row r="49" spans="1:18" x14ac:dyDescent="0.3">
      <c r="A49" s="91" t="s">
        <v>460</v>
      </c>
      <c r="B49" s="46">
        <v>17020014</v>
      </c>
      <c r="C49" s="46">
        <v>505511.76040000003</v>
      </c>
      <c r="D49" s="46">
        <v>15775.061390000001</v>
      </c>
      <c r="E49" s="46">
        <f t="shared" si="0"/>
        <v>3.1206121451096511E-2</v>
      </c>
      <c r="H49" s="46"/>
      <c r="I49" s="46"/>
      <c r="J49" s="46"/>
      <c r="L49" s="46"/>
      <c r="M49" s="46"/>
      <c r="O49" s="46">
        <f t="shared" si="12"/>
        <v>16912.219249635455</v>
      </c>
      <c r="Q49" s="102">
        <v>17100101</v>
      </c>
      <c r="R49" s="156">
        <v>0</v>
      </c>
    </row>
    <row r="50" spans="1:18" x14ac:dyDescent="0.3">
      <c r="A50" s="91" t="s">
        <v>460</v>
      </c>
      <c r="B50" s="46">
        <v>17020015</v>
      </c>
      <c r="C50" s="46">
        <v>505511.76040000003</v>
      </c>
      <c r="D50" s="46">
        <v>400809.27159999998</v>
      </c>
      <c r="E50" s="46">
        <f t="shared" si="0"/>
        <v>0.79287823350113296</v>
      </c>
      <c r="H50" s="46"/>
      <c r="I50" s="46"/>
      <c r="J50" s="46"/>
      <c r="L50" s="46"/>
      <c r="M50" s="46"/>
      <c r="O50" s="46">
        <f t="shared" si="12"/>
        <v>429701.92704815109</v>
      </c>
      <c r="Q50" s="102">
        <v>17100102</v>
      </c>
      <c r="R50" s="156">
        <v>0</v>
      </c>
    </row>
    <row r="51" spans="1:18" x14ac:dyDescent="0.3">
      <c r="A51" s="91" t="s">
        <v>460</v>
      </c>
      <c r="B51" s="46">
        <v>17020016</v>
      </c>
      <c r="C51" s="46">
        <v>505511.76040000003</v>
      </c>
      <c r="D51" s="46">
        <v>48689.87919</v>
      </c>
      <c r="E51" s="46">
        <f t="shared" si="0"/>
        <v>9.6317994959153469E-2</v>
      </c>
      <c r="H51" s="46"/>
      <c r="I51" s="46"/>
      <c r="J51" s="46"/>
      <c r="L51" s="46"/>
      <c r="M51" s="46"/>
      <c r="O51" s="46">
        <f t="shared" si="12"/>
        <v>52199.727895926917</v>
      </c>
      <c r="Q51" s="102">
        <v>17100103</v>
      </c>
      <c r="R51" s="156">
        <f>SUM(O52,O76,O128)</f>
        <v>6240.6639725325349</v>
      </c>
    </row>
    <row r="52" spans="1:18" x14ac:dyDescent="0.3">
      <c r="A52" s="91" t="s">
        <v>461</v>
      </c>
      <c r="B52" s="46">
        <v>17100103</v>
      </c>
      <c r="C52" s="46">
        <v>3240.4013789999999</v>
      </c>
      <c r="D52" s="46">
        <v>404.96886519999998</v>
      </c>
      <c r="E52" s="46">
        <f t="shared" si="0"/>
        <v>0.12497490830132127</v>
      </c>
      <c r="H52" s="46"/>
      <c r="I52" s="46"/>
      <c r="J52" s="46"/>
      <c r="L52" s="46"/>
      <c r="M52" s="46"/>
      <c r="O52" s="46">
        <f>$M$17*E52</f>
        <v>416.62573274685838</v>
      </c>
      <c r="Q52" s="102">
        <v>17100104</v>
      </c>
      <c r="R52" s="156">
        <f>SUM(O53)</f>
        <v>2643.6658984130063</v>
      </c>
    </row>
    <row r="53" spans="1:18" x14ac:dyDescent="0.3">
      <c r="A53" s="91" t="s">
        <v>461</v>
      </c>
      <c r="B53" s="46">
        <v>17100104</v>
      </c>
      <c r="C53" s="46">
        <v>3240.4013789999999</v>
      </c>
      <c r="D53" s="46">
        <v>2569.6981599999999</v>
      </c>
      <c r="E53" s="46">
        <f t="shared" si="0"/>
        <v>0.79301847501157974</v>
      </c>
      <c r="H53" s="46"/>
      <c r="I53" s="46"/>
      <c r="J53" s="46"/>
      <c r="L53" s="46"/>
      <c r="M53" s="46"/>
      <c r="O53" s="46">
        <f t="shared" ref="O53:O55" si="13">$M$17*E53</f>
        <v>2643.6658984130063</v>
      </c>
      <c r="Q53" s="102">
        <v>17100105</v>
      </c>
      <c r="R53" s="156">
        <f>SUM(O54,O92)</f>
        <v>188.82043637889598</v>
      </c>
    </row>
    <row r="54" spans="1:18" x14ac:dyDescent="0.3">
      <c r="A54" s="91" t="s">
        <v>461</v>
      </c>
      <c r="B54" s="46">
        <v>17100105</v>
      </c>
      <c r="C54" s="46">
        <v>3240.4013789999999</v>
      </c>
      <c r="D54" s="46">
        <v>178.8365494</v>
      </c>
      <c r="E54" s="46">
        <f t="shared" si="0"/>
        <v>5.5189628840112893E-2</v>
      </c>
      <c r="H54" s="46"/>
      <c r="I54" s="46"/>
      <c r="J54" s="46"/>
      <c r="L54" s="46"/>
      <c r="M54" s="46"/>
      <c r="O54" s="46">
        <f t="shared" si="13"/>
        <v>183.98428827089677</v>
      </c>
      <c r="Q54" s="102">
        <v>17100106</v>
      </c>
      <c r="R54" s="156">
        <f>SUM(O55,O93)</f>
        <v>1561.7025415569979</v>
      </c>
    </row>
    <row r="55" spans="1:18" x14ac:dyDescent="0.3">
      <c r="A55" s="91" t="s">
        <v>461</v>
      </c>
      <c r="B55" s="46">
        <v>17100106</v>
      </c>
      <c r="C55" s="46">
        <v>3240.4013789999999</v>
      </c>
      <c r="D55" s="46">
        <v>86.897804469999997</v>
      </c>
      <c r="E55" s="46">
        <f t="shared" si="0"/>
        <v>2.6816987868588361E-2</v>
      </c>
      <c r="H55" s="46"/>
      <c r="I55" s="46"/>
      <c r="J55" s="46"/>
      <c r="L55" s="46"/>
      <c r="M55" s="46"/>
      <c r="O55" s="46">
        <f t="shared" si="13"/>
        <v>89.399123173400383</v>
      </c>
      <c r="Q55" s="102">
        <v>17110001</v>
      </c>
      <c r="R55" s="156">
        <f>O137</f>
        <v>6193.2222525129218</v>
      </c>
    </row>
    <row r="56" spans="1:18" x14ac:dyDescent="0.3">
      <c r="A56" s="91" t="s">
        <v>462</v>
      </c>
      <c r="B56" s="46">
        <v>17110019</v>
      </c>
      <c r="C56" s="46">
        <v>1203.8030000000001</v>
      </c>
      <c r="D56" s="46">
        <v>1203.8030000000001</v>
      </c>
      <c r="E56" s="46">
        <f t="shared" si="0"/>
        <v>1</v>
      </c>
      <c r="H56" s="46"/>
      <c r="I56" s="46"/>
      <c r="J56" s="46"/>
      <c r="L56" s="46"/>
      <c r="M56" s="46"/>
      <c r="O56" s="46">
        <f>$M$18*E56</f>
        <v>710.48927027027025</v>
      </c>
      <c r="Q56" s="102">
        <v>17110002</v>
      </c>
      <c r="R56" s="156">
        <f>SUM(O100,O102,O138)</f>
        <v>6664.6675791300977</v>
      </c>
    </row>
    <row r="57" spans="1:18" x14ac:dyDescent="0.3">
      <c r="A57" s="91" t="s">
        <v>463</v>
      </c>
      <c r="B57" s="46">
        <v>17110018</v>
      </c>
      <c r="C57" s="46">
        <v>832.46266649999995</v>
      </c>
      <c r="D57" s="46">
        <v>33.599389909999999</v>
      </c>
      <c r="E57" s="46">
        <f t="shared" si="0"/>
        <v>4.0361437530003638E-2</v>
      </c>
      <c r="H57" s="46"/>
      <c r="I57" s="46"/>
      <c r="J57" s="46"/>
      <c r="L57" s="46"/>
      <c r="M57" s="46"/>
      <c r="O57" s="46">
        <f>$M$19*E57</f>
        <v>35.172993368287578</v>
      </c>
      <c r="Q57" s="102">
        <v>17110003</v>
      </c>
      <c r="R57" s="156">
        <f>O101</f>
        <v>36.673000002199508</v>
      </c>
    </row>
    <row r="58" spans="1:18" x14ac:dyDescent="0.3">
      <c r="A58" s="91" t="s">
        <v>463</v>
      </c>
      <c r="B58" s="46">
        <v>17110019</v>
      </c>
      <c r="C58" s="46">
        <v>832.46266649999995</v>
      </c>
      <c r="D58" s="46">
        <v>769.37501359999999</v>
      </c>
      <c r="E58" s="46">
        <f t="shared" si="0"/>
        <v>0.92421563700238329</v>
      </c>
      <c r="H58" s="46"/>
      <c r="I58" s="46"/>
      <c r="J58" s="46"/>
      <c r="L58" s="46"/>
      <c r="M58" s="46"/>
      <c r="O58" s="46">
        <f t="shared" ref="O58:O59" si="14">$M$19*E58</f>
        <v>805.40814352777534</v>
      </c>
      <c r="Q58" s="102">
        <v>17110004</v>
      </c>
      <c r="R58" s="156">
        <f>O139</f>
        <v>12229.295044034929</v>
      </c>
    </row>
    <row r="59" spans="1:18" x14ac:dyDescent="0.3">
      <c r="A59" s="91" t="s">
        <v>463</v>
      </c>
      <c r="B59" s="46">
        <v>17110020</v>
      </c>
      <c r="C59" s="46">
        <v>832.46266649999995</v>
      </c>
      <c r="D59" s="46">
        <v>29.488262930000001</v>
      </c>
      <c r="E59" s="46">
        <f t="shared" si="0"/>
        <v>3.5422925395537846E-2</v>
      </c>
      <c r="H59" s="46"/>
      <c r="I59" s="46"/>
      <c r="J59" s="46"/>
      <c r="L59" s="46"/>
      <c r="M59" s="46"/>
      <c r="O59" s="46">
        <f t="shared" si="14"/>
        <v>30.869324688854462</v>
      </c>
      <c r="Q59" s="102">
        <v>17110005</v>
      </c>
      <c r="R59" s="156">
        <f>O103</f>
        <v>5.1433371147978848</v>
      </c>
    </row>
    <row r="60" spans="1:18" x14ac:dyDescent="0.3">
      <c r="A60" s="91" t="s">
        <v>464</v>
      </c>
      <c r="B60" s="46">
        <v>17110010</v>
      </c>
      <c r="C60" s="46">
        <v>5569.775909</v>
      </c>
      <c r="D60" s="46">
        <v>1349.389222</v>
      </c>
      <c r="E60" s="46">
        <f t="shared" si="0"/>
        <v>0.24226993043285111</v>
      </c>
      <c r="H60" s="46"/>
      <c r="I60" s="46"/>
      <c r="J60" s="46"/>
      <c r="L60" s="46"/>
      <c r="M60" s="46"/>
      <c r="O60" s="46">
        <f>$M$20*E60</f>
        <v>1102.3946050509628</v>
      </c>
      <c r="Q60" s="102">
        <v>17110006</v>
      </c>
      <c r="R60" s="156">
        <v>0</v>
      </c>
    </row>
    <row r="61" spans="1:18" x14ac:dyDescent="0.3">
      <c r="A61" s="91" t="s">
        <v>464</v>
      </c>
      <c r="B61" s="46">
        <v>17110012</v>
      </c>
      <c r="C61" s="46">
        <v>5569.775909</v>
      </c>
      <c r="D61" s="46">
        <v>2270.0050670000001</v>
      </c>
      <c r="E61" s="46">
        <f t="shared" si="0"/>
        <v>0.40755770143857689</v>
      </c>
      <c r="H61" s="46"/>
      <c r="I61" s="46"/>
      <c r="J61" s="46"/>
      <c r="L61" s="46"/>
      <c r="M61" s="46"/>
      <c r="O61" s="46">
        <f t="shared" ref="O61:O64" si="15">$M$20*E61</f>
        <v>1854.4992790072465</v>
      </c>
      <c r="Q61" s="102">
        <v>17110007</v>
      </c>
      <c r="R61" s="156">
        <f>SUM(O104,O108)</f>
        <v>5618.4697034239207</v>
      </c>
    </row>
    <row r="62" spans="1:18" x14ac:dyDescent="0.3">
      <c r="A62" s="91" t="s">
        <v>464</v>
      </c>
      <c r="B62" s="46">
        <v>17110013</v>
      </c>
      <c r="C62" s="46">
        <v>5569.775909</v>
      </c>
      <c r="D62" s="46">
        <v>1400.471738</v>
      </c>
      <c r="E62" s="46">
        <f t="shared" si="0"/>
        <v>0.25144130767218625</v>
      </c>
      <c r="H62" s="46"/>
      <c r="I62" s="46"/>
      <c r="J62" s="46"/>
      <c r="L62" s="46"/>
      <c r="M62" s="46"/>
      <c r="O62" s="46">
        <f t="shared" si="15"/>
        <v>1144.1268859471779</v>
      </c>
      <c r="Q62" s="102">
        <v>17110008</v>
      </c>
      <c r="R62" s="156">
        <f>O109</f>
        <v>1339.3964714221736</v>
      </c>
    </row>
    <row r="63" spans="1:18" x14ac:dyDescent="0.3">
      <c r="A63" s="91" t="s">
        <v>464</v>
      </c>
      <c r="B63" s="46">
        <v>17110014</v>
      </c>
      <c r="C63" s="46">
        <v>5569.775909</v>
      </c>
      <c r="D63" s="46">
        <v>362.870158</v>
      </c>
      <c r="E63" s="46">
        <f t="shared" si="0"/>
        <v>6.5149866696369449E-2</v>
      </c>
      <c r="H63" s="46"/>
      <c r="I63" s="46"/>
      <c r="J63" s="46"/>
      <c r="L63" s="46"/>
      <c r="M63" s="46"/>
      <c r="O63" s="46">
        <f t="shared" si="15"/>
        <v>296.44975518649164</v>
      </c>
      <c r="Q63" s="102">
        <v>17110009</v>
      </c>
      <c r="R63" s="156">
        <f>O110</f>
        <v>253.24025636527995</v>
      </c>
    </row>
    <row r="64" spans="1:18" x14ac:dyDescent="0.3">
      <c r="A64" s="91" t="s">
        <v>464</v>
      </c>
      <c r="B64" s="46">
        <v>17110019</v>
      </c>
      <c r="C64" s="46">
        <v>5569.775909</v>
      </c>
      <c r="D64" s="46">
        <v>187.03972529999999</v>
      </c>
      <c r="E64" s="46">
        <f t="shared" si="0"/>
        <v>3.3581193993418884E-2</v>
      </c>
      <c r="H64" s="46"/>
      <c r="I64" s="46"/>
      <c r="J64" s="46"/>
      <c r="L64" s="46"/>
      <c r="M64" s="46"/>
      <c r="O64" s="46">
        <f t="shared" si="15"/>
        <v>152.80363940904076</v>
      </c>
      <c r="Q64" s="102">
        <v>17110010</v>
      </c>
      <c r="R64" s="156">
        <f>SUM(O60,O111)</f>
        <v>1243.7314871517865</v>
      </c>
    </row>
    <row r="65" spans="1:18" x14ac:dyDescent="0.3">
      <c r="A65" s="91" t="s">
        <v>465</v>
      </c>
      <c r="B65" s="46">
        <v>17110018</v>
      </c>
      <c r="C65" s="46">
        <v>751.73849889999997</v>
      </c>
      <c r="D65" s="46">
        <v>73.165576860000002</v>
      </c>
      <c r="E65" s="46">
        <f t="shared" si="0"/>
        <v>9.732849517094222E-2</v>
      </c>
      <c r="H65" s="46"/>
      <c r="I65" s="46"/>
      <c r="J65" s="46"/>
      <c r="L65" s="46"/>
      <c r="M65" s="46"/>
      <c r="O65" s="46">
        <f>$M$21*E65</f>
        <v>74.423949715113807</v>
      </c>
      <c r="Q65" s="102">
        <v>17110011</v>
      </c>
      <c r="R65" s="156">
        <f>O112</f>
        <v>1024.8527194359428</v>
      </c>
    </row>
    <row r="66" spans="1:18" x14ac:dyDescent="0.3">
      <c r="A66" s="91" t="s">
        <v>465</v>
      </c>
      <c r="B66" s="46">
        <v>17110019</v>
      </c>
      <c r="C66" s="46">
        <v>751.73849889999997</v>
      </c>
      <c r="D66" s="46">
        <v>678.57292199999995</v>
      </c>
      <c r="E66" s="46">
        <f t="shared" si="0"/>
        <v>0.90267150477584779</v>
      </c>
      <c r="H66" s="46"/>
      <c r="I66" s="46"/>
      <c r="J66" s="46"/>
      <c r="L66" s="46"/>
      <c r="M66" s="46"/>
      <c r="O66" s="46">
        <f>$M$21*E66</f>
        <v>690.24368005189046</v>
      </c>
      <c r="Q66" s="102">
        <v>17110012</v>
      </c>
      <c r="R66" s="156">
        <f>SUM(O61,O113)</f>
        <v>1926.5248133761418</v>
      </c>
    </row>
    <row r="67" spans="1:18" x14ac:dyDescent="0.3">
      <c r="A67" s="91" t="s">
        <v>466</v>
      </c>
      <c r="B67" s="46">
        <v>17020010</v>
      </c>
      <c r="C67" s="46">
        <v>73328.30399</v>
      </c>
      <c r="D67" s="46">
        <v>180.09605300000001</v>
      </c>
      <c r="E67" s="46">
        <f t="shared" si="0"/>
        <v>2.4560237070880603E-3</v>
      </c>
      <c r="H67" s="46"/>
      <c r="I67" s="46"/>
      <c r="J67" s="46"/>
      <c r="L67" s="46"/>
      <c r="M67" s="46"/>
      <c r="O67" s="46">
        <f>$M$22*E67</f>
        <v>293.7808895166209</v>
      </c>
      <c r="Q67" s="102">
        <v>17110013</v>
      </c>
      <c r="R67" s="156">
        <f>O62</f>
        <v>1144.1268859471779</v>
      </c>
    </row>
    <row r="68" spans="1:18" x14ac:dyDescent="0.3">
      <c r="A68" s="91" t="s">
        <v>466</v>
      </c>
      <c r="B68" s="46">
        <v>17020015</v>
      </c>
      <c r="C68" s="46">
        <v>73328.30399</v>
      </c>
      <c r="D68" s="46">
        <v>18.202792219999999</v>
      </c>
      <c r="E68" s="46">
        <f t="shared" si="0"/>
        <v>2.4823691848215073E-4</v>
      </c>
      <c r="H68" s="46"/>
      <c r="I68" s="46"/>
      <c r="J68" s="46"/>
      <c r="L68" s="46"/>
      <c r="M68" s="46"/>
      <c r="O68" s="46">
        <f t="shared" ref="O68:O70" si="16">$M$22*E68</f>
        <v>29.69322426004431</v>
      </c>
      <c r="Q68" s="102">
        <v>17110014</v>
      </c>
      <c r="R68" s="156">
        <f>SUM(O63,O97)</f>
        <v>2806.6654978945812</v>
      </c>
    </row>
    <row r="69" spans="1:18" x14ac:dyDescent="0.3">
      <c r="A69" s="91" t="s">
        <v>466</v>
      </c>
      <c r="B69" s="46">
        <v>17020016</v>
      </c>
      <c r="C69" s="46">
        <v>73328.30399</v>
      </c>
      <c r="D69" s="46">
        <v>844.68137149999995</v>
      </c>
      <c r="E69" s="46">
        <f t="shared" ref="E69:E132" si="17">D69/C69</f>
        <v>1.1519172345990597E-2</v>
      </c>
      <c r="H69" s="46"/>
      <c r="I69" s="46"/>
      <c r="J69" s="46"/>
      <c r="L69" s="46"/>
      <c r="M69" s="46"/>
      <c r="O69" s="46">
        <f t="shared" si="16"/>
        <v>1377.8827494758548</v>
      </c>
      <c r="Q69" s="102">
        <v>17110015</v>
      </c>
      <c r="R69" s="156">
        <f>SUM(O98,O129)</f>
        <v>2112.7117819979812</v>
      </c>
    </row>
    <row r="70" spans="1:18" x14ac:dyDescent="0.3">
      <c r="A70" s="91" t="s">
        <v>466</v>
      </c>
      <c r="B70" s="46">
        <v>17030001</v>
      </c>
      <c r="C70" s="46">
        <v>73328.30399</v>
      </c>
      <c r="D70" s="46">
        <v>72285.323770000003</v>
      </c>
      <c r="E70" s="46">
        <f t="shared" si="17"/>
        <v>0.98577656698370886</v>
      </c>
      <c r="H70" s="46"/>
      <c r="I70" s="46"/>
      <c r="J70" s="46"/>
      <c r="L70" s="46"/>
      <c r="M70" s="46"/>
      <c r="O70" s="46">
        <f t="shared" si="16"/>
        <v>117915.11453139698</v>
      </c>
      <c r="Q70" s="102">
        <v>17110016</v>
      </c>
      <c r="R70" s="156">
        <f>O130</f>
        <v>1243.1969493071269</v>
      </c>
    </row>
    <row r="71" spans="1:18" x14ac:dyDescent="0.3">
      <c r="A71" s="91" t="s">
        <v>467</v>
      </c>
      <c r="B71" s="46">
        <v>17070101</v>
      </c>
      <c r="C71" s="46">
        <v>31542.93519</v>
      </c>
      <c r="D71" s="46">
        <v>18234.442449999999</v>
      </c>
      <c r="E71" s="46">
        <f t="shared" si="17"/>
        <v>0.57808324875805572</v>
      </c>
      <c r="H71" s="46"/>
      <c r="I71" s="46"/>
      <c r="J71" s="46"/>
      <c r="L71" s="46"/>
      <c r="M71" s="46"/>
      <c r="O71" s="46">
        <f>$M$23*E71</f>
        <v>11348.229785629108</v>
      </c>
      <c r="Q71" s="102">
        <v>17110017</v>
      </c>
      <c r="R71" s="156">
        <f>O82</f>
        <v>198.653803034291</v>
      </c>
    </row>
    <row r="72" spans="1:18" x14ac:dyDescent="0.3">
      <c r="A72" s="91" t="s">
        <v>467</v>
      </c>
      <c r="B72" s="46">
        <v>17070105</v>
      </c>
      <c r="C72" s="46">
        <v>31542.93519</v>
      </c>
      <c r="D72" s="46">
        <v>4737.338033</v>
      </c>
      <c r="E72" s="46">
        <f t="shared" si="17"/>
        <v>0.15018697544995335</v>
      </c>
      <c r="H72" s="46"/>
      <c r="I72" s="46"/>
      <c r="J72" s="46"/>
      <c r="L72" s="46"/>
      <c r="M72" s="46"/>
      <c r="O72" s="46">
        <f t="shared" ref="O72:O73" si="18">$M$23*E72</f>
        <v>2948.2886969589908</v>
      </c>
      <c r="Q72" s="102">
        <v>17110018</v>
      </c>
      <c r="R72" s="156">
        <f>SUM(O57,O65,O83)</f>
        <v>207.34892065623086</v>
      </c>
    </row>
    <row r="73" spans="1:18" x14ac:dyDescent="0.3">
      <c r="A73" s="91" t="s">
        <v>467</v>
      </c>
      <c r="B73" s="46">
        <v>17070106</v>
      </c>
      <c r="C73" s="46">
        <v>31542.93519</v>
      </c>
      <c r="D73" s="46">
        <v>8571.1547019999998</v>
      </c>
      <c r="E73" s="46">
        <f t="shared" si="17"/>
        <v>0.27172977563347678</v>
      </c>
      <c r="H73" s="46"/>
      <c r="I73" s="46"/>
      <c r="J73" s="46"/>
      <c r="L73" s="46"/>
      <c r="M73" s="46"/>
      <c r="O73" s="46">
        <f t="shared" si="18"/>
        <v>5334.2696577197166</v>
      </c>
      <c r="Q73" s="102">
        <v>17110019</v>
      </c>
      <c r="R73" s="156">
        <f>SUM(O56,O58,O64,O66,O84,O99,O105,O114,O131)</f>
        <v>5734.6357252456819</v>
      </c>
    </row>
    <row r="74" spans="1:18" x14ac:dyDescent="0.3">
      <c r="A74" s="91" t="s">
        <v>468</v>
      </c>
      <c r="B74" s="46">
        <v>17080004</v>
      </c>
      <c r="C74" s="46">
        <v>8672.3754719999997</v>
      </c>
      <c r="D74" s="46">
        <v>352.96924239999998</v>
      </c>
      <c r="E74" s="46">
        <f t="shared" si="17"/>
        <v>4.0700410578348632E-2</v>
      </c>
      <c r="H74" s="46"/>
      <c r="I74" s="46"/>
      <c r="J74" s="46"/>
      <c r="L74" s="46"/>
      <c r="M74" s="46"/>
      <c r="O74" s="46">
        <f>$M$24*E74</f>
        <v>227.54434624118767</v>
      </c>
      <c r="Q74" s="102">
        <v>17110020</v>
      </c>
      <c r="R74" s="156">
        <f>SUM(O21,O59)</f>
        <v>3816.6617982881498</v>
      </c>
    </row>
    <row r="75" spans="1:18" ht="15" thickBot="1" x14ac:dyDescent="0.35">
      <c r="A75" s="91" t="s">
        <v>468</v>
      </c>
      <c r="B75" s="46">
        <v>17080005</v>
      </c>
      <c r="C75" s="46">
        <v>8672.3754719999997</v>
      </c>
      <c r="D75" s="46">
        <v>3016.3880089999998</v>
      </c>
      <c r="E75" s="46">
        <f t="shared" si="17"/>
        <v>0.34781566120365043</v>
      </c>
      <c r="H75" s="46"/>
      <c r="I75" s="46"/>
      <c r="J75" s="46"/>
      <c r="L75" s="46"/>
      <c r="M75" s="46"/>
      <c r="O75" s="46">
        <f t="shared" ref="O75:O76" si="19">$M$24*E75</f>
        <v>1944.5378097274763</v>
      </c>
      <c r="Q75" s="104">
        <v>17110021</v>
      </c>
      <c r="R75" s="156">
        <v>0</v>
      </c>
    </row>
    <row r="76" spans="1:18" ht="15" thickTop="1" x14ac:dyDescent="0.3">
      <c r="A76" s="91" t="s">
        <v>468</v>
      </c>
      <c r="B76" s="46">
        <v>17100103</v>
      </c>
      <c r="C76" s="46">
        <v>8672.3754719999997</v>
      </c>
      <c r="D76" s="46">
        <v>5303.0182210000003</v>
      </c>
      <c r="E76" s="46">
        <f t="shared" si="17"/>
        <v>0.61148392826412445</v>
      </c>
      <c r="H76" s="46"/>
      <c r="I76" s="46"/>
      <c r="J76" s="46"/>
      <c r="L76" s="46"/>
      <c r="M76" s="46"/>
      <c r="O76" s="46">
        <f t="shared" si="19"/>
        <v>3418.6316235313739</v>
      </c>
    </row>
    <row r="77" spans="1:18" x14ac:dyDescent="0.3">
      <c r="A77" s="91" t="s">
        <v>469</v>
      </c>
      <c r="B77" s="46">
        <v>17010307</v>
      </c>
      <c r="C77" s="46">
        <v>49212.846749999997</v>
      </c>
      <c r="D77" s="46">
        <v>3041.0114840000001</v>
      </c>
      <c r="E77" s="46">
        <f t="shared" si="17"/>
        <v>6.1793041549664071E-2</v>
      </c>
      <c r="H77" s="46"/>
      <c r="I77" s="46"/>
      <c r="J77" s="46"/>
      <c r="L77" s="46"/>
      <c r="M77" s="46"/>
      <c r="O77" s="46">
        <f>$M$25*E77</f>
        <v>1359.5138267757732</v>
      </c>
    </row>
    <row r="78" spans="1:18" x14ac:dyDescent="0.3">
      <c r="A78" s="91" t="s">
        <v>469</v>
      </c>
      <c r="B78" s="46">
        <v>17020001</v>
      </c>
      <c r="C78" s="46">
        <v>49212.846749999997</v>
      </c>
      <c r="D78" s="46">
        <v>1116.426839</v>
      </c>
      <c r="E78" s="46">
        <f t="shared" si="17"/>
        <v>2.2685678897451711E-2</v>
      </c>
      <c r="H78" s="46"/>
      <c r="I78" s="46"/>
      <c r="J78" s="46"/>
      <c r="L78" s="46"/>
      <c r="M78" s="46"/>
      <c r="O78" s="46">
        <f t="shared" ref="O78:O81" si="20">$M$25*E78</f>
        <v>499.10950096368322</v>
      </c>
    </row>
    <row r="79" spans="1:18" x14ac:dyDescent="0.3">
      <c r="A79" s="91" t="s">
        <v>469</v>
      </c>
      <c r="B79" s="46">
        <v>17020013</v>
      </c>
      <c r="C79" s="46">
        <v>49212.846749999997</v>
      </c>
      <c r="D79" s="46">
        <v>34383.602299999999</v>
      </c>
      <c r="E79" s="46">
        <f t="shared" si="17"/>
        <v>0.69867127326870193</v>
      </c>
      <c r="H79" s="46"/>
      <c r="I79" s="46"/>
      <c r="J79" s="46"/>
      <c r="L79" s="46"/>
      <c r="M79" s="46"/>
      <c r="O79" s="46">
        <f t="shared" si="20"/>
        <v>15371.52456909606</v>
      </c>
    </row>
    <row r="80" spans="1:18" x14ac:dyDescent="0.3">
      <c r="A80" s="91" t="s">
        <v>469</v>
      </c>
      <c r="B80" s="46">
        <v>17020015</v>
      </c>
      <c r="C80" s="46">
        <v>49212.846749999997</v>
      </c>
      <c r="D80" s="46">
        <v>10140.059719999999</v>
      </c>
      <c r="E80" s="46">
        <f t="shared" si="17"/>
        <v>0.20604497381570391</v>
      </c>
      <c r="H80" s="46"/>
      <c r="I80" s="46"/>
      <c r="J80" s="46"/>
      <c r="L80" s="46"/>
      <c r="M80" s="46"/>
      <c r="O80" s="46">
        <f t="shared" si="20"/>
        <v>4533.2125400392179</v>
      </c>
    </row>
    <row r="81" spans="1:15" ht="14.4" customHeight="1" x14ac:dyDescent="0.3">
      <c r="A81" s="91" t="s">
        <v>469</v>
      </c>
      <c r="B81" s="46">
        <v>17060108</v>
      </c>
      <c r="C81" s="46">
        <v>49212.846749999997</v>
      </c>
      <c r="D81" s="46">
        <v>531.74641129999998</v>
      </c>
      <c r="E81" s="46">
        <f t="shared" si="17"/>
        <v>1.0805032555853925E-2</v>
      </c>
      <c r="H81" s="46"/>
      <c r="I81" s="46"/>
      <c r="J81" s="46"/>
      <c r="L81" s="46"/>
      <c r="M81" s="46"/>
      <c r="O81" s="46">
        <f t="shared" si="20"/>
        <v>237.72241647369825</v>
      </c>
    </row>
    <row r="82" spans="1:15" x14ac:dyDescent="0.3">
      <c r="A82" s="91" t="s">
        <v>470</v>
      </c>
      <c r="B82" s="46">
        <v>17110017</v>
      </c>
      <c r="C82" s="46">
        <v>465.12048670000001</v>
      </c>
      <c r="D82" s="46">
        <v>135.6971628</v>
      </c>
      <c r="E82" s="46">
        <f t="shared" si="17"/>
        <v>0.29174626076516785</v>
      </c>
      <c r="H82" s="46"/>
      <c r="I82" s="46"/>
      <c r="J82" s="46"/>
      <c r="L82" s="46"/>
      <c r="M82" s="46"/>
      <c r="O82" s="46">
        <f>$M$26*E82</f>
        <v>198.653803034291</v>
      </c>
    </row>
    <row r="83" spans="1:15" x14ac:dyDescent="0.3">
      <c r="A83" s="91" t="s">
        <v>470</v>
      </c>
      <c r="B83" s="46">
        <v>17110018</v>
      </c>
      <c r="C83" s="46">
        <v>465.12048670000001</v>
      </c>
      <c r="D83" s="46">
        <v>66.772776620000002</v>
      </c>
      <c r="E83" s="46">
        <f t="shared" si="17"/>
        <v>0.14356017102955099</v>
      </c>
      <c r="H83" s="46"/>
      <c r="I83" s="46"/>
      <c r="J83" s="46"/>
      <c r="L83" s="46"/>
      <c r="M83" s="46"/>
      <c r="O83" s="46">
        <f t="shared" ref="O83:O84" si="21">$M$26*E83</f>
        <v>97.751977572829489</v>
      </c>
    </row>
    <row r="84" spans="1:15" x14ac:dyDescent="0.3">
      <c r="A84" s="91" t="s">
        <v>470</v>
      </c>
      <c r="B84" s="46">
        <v>17110019</v>
      </c>
      <c r="C84" s="46">
        <v>465.12048670000001</v>
      </c>
      <c r="D84" s="46">
        <v>262.65054720000001</v>
      </c>
      <c r="E84" s="46">
        <f t="shared" si="17"/>
        <v>0.56469356803328263</v>
      </c>
      <c r="H84" s="46"/>
      <c r="I84" s="46"/>
      <c r="J84" s="46"/>
      <c r="L84" s="46"/>
      <c r="M84" s="46"/>
      <c r="O84" s="46">
        <f t="shared" si="21"/>
        <v>384.50715544597631</v>
      </c>
    </row>
    <row r="85" spans="1:15" ht="14.4" customHeight="1" x14ac:dyDescent="0.3">
      <c r="A85" s="91" t="s">
        <v>471</v>
      </c>
      <c r="B85" s="46">
        <v>17020002</v>
      </c>
      <c r="C85" s="46">
        <v>52633.237529999999</v>
      </c>
      <c r="D85" s="46">
        <v>120.5281627</v>
      </c>
      <c r="E85" s="46">
        <f t="shared" si="17"/>
        <v>2.289962927537967E-3</v>
      </c>
      <c r="H85" s="46"/>
      <c r="I85" s="46"/>
      <c r="J85" s="46"/>
      <c r="L85" s="46"/>
      <c r="M85" s="46"/>
      <c r="O85" s="46">
        <f>$M$27*E85</f>
        <v>87.777144415439182</v>
      </c>
    </row>
    <row r="86" spans="1:15" ht="14.4" customHeight="1" x14ac:dyDescent="0.3">
      <c r="A86" s="91" t="s">
        <v>471</v>
      </c>
      <c r="B86" s="46">
        <v>17020004</v>
      </c>
      <c r="C86" s="46">
        <v>52633.237529999999</v>
      </c>
      <c r="D86" s="46">
        <v>144.26456680000001</v>
      </c>
      <c r="E86" s="46">
        <f t="shared" si="17"/>
        <v>2.7409403937535062E-3</v>
      </c>
      <c r="H86" s="46"/>
      <c r="I86" s="46"/>
      <c r="J86" s="46"/>
      <c r="L86" s="46"/>
      <c r="M86" s="46"/>
      <c r="O86" s="46">
        <f t="shared" ref="O86:O90" si="22">$M$27*E86</f>
        <v>105.06367499812868</v>
      </c>
    </row>
    <row r="87" spans="1:15" ht="14.4" customHeight="1" x14ac:dyDescent="0.3">
      <c r="A87" s="91" t="s">
        <v>471</v>
      </c>
      <c r="B87" s="46">
        <v>17020005</v>
      </c>
      <c r="C87" s="46">
        <v>52633.237529999999</v>
      </c>
      <c r="D87" s="46">
        <v>9763.7637020000002</v>
      </c>
      <c r="E87" s="46">
        <f t="shared" si="17"/>
        <v>0.18550566448500969</v>
      </c>
      <c r="H87" s="46"/>
      <c r="I87" s="46"/>
      <c r="J87" s="46"/>
      <c r="L87" s="46"/>
      <c r="M87" s="46"/>
      <c r="O87" s="46">
        <f t="shared" si="22"/>
        <v>7110.6642407042773</v>
      </c>
    </row>
    <row r="88" spans="1:15" ht="14.4" customHeight="1" x14ac:dyDescent="0.3">
      <c r="A88" s="91" t="s">
        <v>471</v>
      </c>
      <c r="B88" s="46">
        <v>17020006</v>
      </c>
      <c r="C88" s="46">
        <v>52633.237529999999</v>
      </c>
      <c r="D88" s="46">
        <v>33048.340949999998</v>
      </c>
      <c r="E88" s="46">
        <f t="shared" si="17"/>
        <v>0.6278986910345965</v>
      </c>
      <c r="H88" s="46"/>
      <c r="I88" s="46"/>
      <c r="J88" s="46"/>
      <c r="L88" s="46"/>
      <c r="M88" s="46"/>
      <c r="O88" s="46">
        <f t="shared" si="22"/>
        <v>24068.14250939231</v>
      </c>
    </row>
    <row r="89" spans="1:15" ht="14.4" customHeight="1" x14ac:dyDescent="0.3">
      <c r="A89" s="91" t="s">
        <v>471</v>
      </c>
      <c r="B89" s="46">
        <v>17020007</v>
      </c>
      <c r="C89" s="46">
        <v>52633.237529999999</v>
      </c>
      <c r="D89" s="46">
        <v>3630.1885309999998</v>
      </c>
      <c r="E89" s="46">
        <f t="shared" si="17"/>
        <v>6.8971408588173161E-2</v>
      </c>
      <c r="H89" s="46"/>
      <c r="I89" s="46"/>
      <c r="J89" s="46"/>
      <c r="L89" s="46"/>
      <c r="M89" s="46"/>
      <c r="O89" s="46">
        <f t="shared" si="22"/>
        <v>2643.7603942738774</v>
      </c>
    </row>
    <row r="90" spans="1:15" ht="14.4" customHeight="1" x14ac:dyDescent="0.3">
      <c r="A90" s="91" t="s">
        <v>471</v>
      </c>
      <c r="B90" s="46">
        <v>17020008</v>
      </c>
      <c r="C90" s="46">
        <v>52633.237529999999</v>
      </c>
      <c r="D90" s="46">
        <v>5926.1516199999996</v>
      </c>
      <c r="E90" s="46">
        <f t="shared" si="17"/>
        <v>0.11259333261842766</v>
      </c>
      <c r="H90" s="46"/>
      <c r="I90" s="46"/>
      <c r="J90" s="46"/>
      <c r="L90" s="46"/>
      <c r="M90" s="46"/>
      <c r="O90" s="46">
        <f t="shared" si="22"/>
        <v>4315.8433259393641</v>
      </c>
    </row>
    <row r="91" spans="1:15" x14ac:dyDescent="0.3">
      <c r="A91" s="91" t="s">
        <v>472</v>
      </c>
      <c r="B91" s="46">
        <v>17080006</v>
      </c>
      <c r="C91" s="46">
        <v>2043.496891</v>
      </c>
      <c r="D91" s="46">
        <v>57.838282800000002</v>
      </c>
      <c r="E91" s="46">
        <f t="shared" si="17"/>
        <v>2.8303582479000697E-2</v>
      </c>
      <c r="H91" s="46"/>
      <c r="I91" s="46"/>
      <c r="J91" s="46"/>
      <c r="L91" s="46"/>
      <c r="M91" s="46"/>
      <c r="O91" s="46">
        <f>$M$28*E91</f>
        <v>43.02613532526928</v>
      </c>
    </row>
    <row r="92" spans="1:15" x14ac:dyDescent="0.3">
      <c r="A92" s="91" t="s">
        <v>472</v>
      </c>
      <c r="B92" s="46">
        <v>17100105</v>
      </c>
      <c r="C92" s="46">
        <v>2043.496891</v>
      </c>
      <c r="D92" s="46">
        <v>6.5010370980000003</v>
      </c>
      <c r="E92" s="46">
        <f t="shared" si="17"/>
        <v>3.1813295760967225E-3</v>
      </c>
      <c r="H92" s="46"/>
      <c r="I92" s="46"/>
      <c r="J92" s="46"/>
      <c r="L92" s="46"/>
      <c r="M92" s="46"/>
      <c r="O92" s="46">
        <f t="shared" ref="O92:O93" si="23">$M$28*E92</f>
        <v>4.8361481079992217</v>
      </c>
    </row>
    <row r="93" spans="1:15" x14ac:dyDescent="0.3">
      <c r="A93" s="91" t="s">
        <v>472</v>
      </c>
      <c r="B93" s="46">
        <v>17100106</v>
      </c>
      <c r="C93" s="46">
        <v>2043.496891</v>
      </c>
      <c r="D93" s="46">
        <v>1979.157571</v>
      </c>
      <c r="E93" s="46">
        <f t="shared" si="17"/>
        <v>0.96851508789498808</v>
      </c>
      <c r="H93" s="46"/>
      <c r="I93" s="46"/>
      <c r="J93" s="46"/>
      <c r="L93" s="46"/>
      <c r="M93" s="46"/>
      <c r="O93" s="46">
        <f t="shared" si="23"/>
        <v>1472.3034183835975</v>
      </c>
    </row>
    <row r="94" spans="1:15" x14ac:dyDescent="0.3">
      <c r="A94" s="91" t="s">
        <v>473</v>
      </c>
      <c r="B94" s="46">
        <v>17010214</v>
      </c>
      <c r="C94" s="46">
        <v>1021.319736</v>
      </c>
      <c r="D94" s="46">
        <v>151.34257479999999</v>
      </c>
      <c r="E94" s="46">
        <f t="shared" si="17"/>
        <v>0.14818334500489863</v>
      </c>
      <c r="H94" s="46"/>
      <c r="I94" s="46"/>
      <c r="J94" s="46"/>
      <c r="L94" s="46"/>
      <c r="M94" s="46"/>
      <c r="O94" s="46">
        <f>$M$29*E94</f>
        <v>52.833087759848816</v>
      </c>
    </row>
    <row r="95" spans="1:15" x14ac:dyDescent="0.3">
      <c r="A95" s="91" t="s">
        <v>473</v>
      </c>
      <c r="B95" s="46">
        <v>17010216</v>
      </c>
      <c r="C95" s="46">
        <v>1021.319736</v>
      </c>
      <c r="D95" s="46">
        <v>416.2173416</v>
      </c>
      <c r="E95" s="46">
        <f t="shared" si="17"/>
        <v>0.40752893234993748</v>
      </c>
      <c r="H95" s="46"/>
      <c r="I95" s="46"/>
      <c r="J95" s="46"/>
      <c r="L95" s="46"/>
      <c r="M95" s="46"/>
      <c r="O95" s="46">
        <f t="shared" ref="O95:O96" si="24">$M$29*E95</f>
        <v>145.29980981877532</v>
      </c>
    </row>
    <row r="96" spans="1:15" x14ac:dyDescent="0.3">
      <c r="A96" s="91" t="s">
        <v>473</v>
      </c>
      <c r="B96" s="46">
        <v>17010308</v>
      </c>
      <c r="C96" s="46">
        <v>1021.319736</v>
      </c>
      <c r="D96" s="46">
        <v>453.75981999999999</v>
      </c>
      <c r="E96" s="46">
        <f t="shared" si="17"/>
        <v>0.44428772303681396</v>
      </c>
      <c r="H96" s="46"/>
      <c r="I96" s="46"/>
      <c r="J96" s="46"/>
      <c r="L96" s="46"/>
      <c r="M96" s="46"/>
      <c r="O96" s="46">
        <f t="shared" si="24"/>
        <v>158.40573892465059</v>
      </c>
    </row>
    <row r="97" spans="1:15" x14ac:dyDescent="0.3">
      <c r="A97" s="91" t="s">
        <v>474</v>
      </c>
      <c r="B97" s="46">
        <v>17110014</v>
      </c>
      <c r="C97" s="46">
        <v>4800.8550949999999</v>
      </c>
      <c r="D97" s="46">
        <v>2000.4022399999999</v>
      </c>
      <c r="E97" s="46">
        <f t="shared" si="17"/>
        <v>0.41667623796506192</v>
      </c>
      <c r="H97" s="46"/>
      <c r="I97" s="46"/>
      <c r="J97" s="46"/>
      <c r="L97" s="46"/>
      <c r="M97" s="46"/>
      <c r="O97" s="46">
        <f>$M$30*E97</f>
        <v>2510.2157427080897</v>
      </c>
    </row>
    <row r="98" spans="1:15" x14ac:dyDescent="0.3">
      <c r="A98" s="91" t="s">
        <v>474</v>
      </c>
      <c r="B98" s="46">
        <v>17110015</v>
      </c>
      <c r="C98" s="46">
        <v>4800.8550949999999</v>
      </c>
      <c r="D98" s="46">
        <v>857.1923008</v>
      </c>
      <c r="E98" s="46">
        <f t="shared" si="17"/>
        <v>0.17854992159474875</v>
      </c>
      <c r="H98" s="46"/>
      <c r="I98" s="46"/>
      <c r="J98" s="46"/>
      <c r="L98" s="46"/>
      <c r="M98" s="46"/>
      <c r="O98" s="46">
        <f t="shared" ref="O98:O99" si="25">$M$30*E98</f>
        <v>1075.6524687736444</v>
      </c>
    </row>
    <row r="99" spans="1:15" x14ac:dyDescent="0.3">
      <c r="A99" s="91" t="s">
        <v>474</v>
      </c>
      <c r="B99" s="46">
        <v>17110019</v>
      </c>
      <c r="C99" s="46">
        <v>4800.8550949999999</v>
      </c>
      <c r="D99" s="46">
        <v>1943.260554</v>
      </c>
      <c r="E99" s="46">
        <f t="shared" si="17"/>
        <v>0.40477384039853009</v>
      </c>
      <c r="H99" s="46"/>
      <c r="I99" s="46"/>
      <c r="J99" s="46"/>
      <c r="L99" s="46"/>
      <c r="M99" s="46"/>
      <c r="O99" s="46">
        <f t="shared" si="25"/>
        <v>2438.5111840478862</v>
      </c>
    </row>
    <row r="100" spans="1:15" x14ac:dyDescent="0.3">
      <c r="A100" s="91" t="s">
        <v>475</v>
      </c>
      <c r="B100" s="46">
        <v>17110002</v>
      </c>
      <c r="C100" s="46">
        <v>174.90587210000001</v>
      </c>
      <c r="D100" s="46">
        <v>55.522844370000001</v>
      </c>
      <c r="E100" s="46">
        <f t="shared" si="17"/>
        <v>0.3174441412593374</v>
      </c>
      <c r="H100" s="46"/>
      <c r="I100" s="46"/>
      <c r="J100" s="46"/>
      <c r="L100" s="46"/>
      <c r="M100" s="46"/>
      <c r="O100" s="46">
        <f>$M$31*E100</f>
        <v>17.055935916739525</v>
      </c>
    </row>
    <row r="101" spans="1:15" x14ac:dyDescent="0.3">
      <c r="A101" s="91" t="s">
        <v>475</v>
      </c>
      <c r="B101" s="46">
        <v>17110003</v>
      </c>
      <c r="C101" s="46">
        <v>174.90587210000001</v>
      </c>
      <c r="D101" s="46">
        <v>119.38302779999999</v>
      </c>
      <c r="E101" s="46">
        <f t="shared" si="17"/>
        <v>0.6825558591408778</v>
      </c>
      <c r="H101" s="46"/>
      <c r="I101" s="46"/>
      <c r="J101" s="46"/>
      <c r="L101" s="46"/>
      <c r="M101" s="46"/>
      <c r="O101" s="46">
        <f>$M$31*E101</f>
        <v>36.673000002199508</v>
      </c>
    </row>
    <row r="102" spans="1:15" x14ac:dyDescent="0.3">
      <c r="A102" s="91" t="s">
        <v>476</v>
      </c>
      <c r="B102" s="46">
        <v>17110002</v>
      </c>
      <c r="C102" s="46">
        <v>33741.186289999998</v>
      </c>
      <c r="D102" s="46">
        <v>16514.35657</v>
      </c>
      <c r="E102" s="46">
        <f t="shared" si="17"/>
        <v>0.48944208505479908</v>
      </c>
      <c r="H102" s="46"/>
      <c r="I102" s="46"/>
      <c r="J102" s="46"/>
      <c r="L102" s="46"/>
      <c r="M102" s="46"/>
      <c r="O102" s="46">
        <f>$M$32*E102</f>
        <v>5130.7445096182346</v>
      </c>
    </row>
    <row r="103" spans="1:15" x14ac:dyDescent="0.3">
      <c r="A103" s="91" t="s">
        <v>476</v>
      </c>
      <c r="B103" s="46">
        <v>17110005</v>
      </c>
      <c r="C103" s="46">
        <v>33741.186289999998</v>
      </c>
      <c r="D103" s="46">
        <v>16.554888460000001</v>
      </c>
      <c r="E103" s="46">
        <f t="shared" si="17"/>
        <v>4.9064334364872159E-4</v>
      </c>
      <c r="H103" s="46"/>
      <c r="I103" s="46"/>
      <c r="J103" s="46"/>
      <c r="L103" s="46"/>
      <c r="M103" s="46"/>
      <c r="O103" s="46">
        <f t="shared" ref="O103:O105" si="26">$M$32*E103</f>
        <v>5.1433371147978848</v>
      </c>
    </row>
    <row r="104" spans="1:15" x14ac:dyDescent="0.3">
      <c r="A104" s="91" t="s">
        <v>476</v>
      </c>
      <c r="B104" s="46">
        <v>17110007</v>
      </c>
      <c r="C104" s="46">
        <v>33741.186289999998</v>
      </c>
      <c r="D104" s="46">
        <v>17194.911410000001</v>
      </c>
      <c r="E104" s="46">
        <f t="shared" si="17"/>
        <v>0.50961194020306633</v>
      </c>
      <c r="H104" s="46"/>
      <c r="I104" s="46"/>
      <c r="J104" s="46"/>
      <c r="L104" s="46"/>
      <c r="M104" s="46"/>
      <c r="O104" s="46">
        <f t="shared" si="26"/>
        <v>5342.1819334151296</v>
      </c>
    </row>
    <row r="105" spans="1:15" x14ac:dyDescent="0.3">
      <c r="A105" s="91" t="s">
        <v>476</v>
      </c>
      <c r="B105" s="46">
        <v>17110019</v>
      </c>
      <c r="C105" s="46">
        <v>33741.186289999998</v>
      </c>
      <c r="D105" s="46">
        <v>15.36342133</v>
      </c>
      <c r="E105" s="46">
        <f t="shared" si="17"/>
        <v>4.553313922620828E-4</v>
      </c>
      <c r="H105" s="46"/>
      <c r="I105" s="46"/>
      <c r="J105" s="46"/>
      <c r="L105" s="46"/>
      <c r="M105" s="46"/>
      <c r="O105" s="46">
        <f t="shared" si="26"/>
        <v>4.7731674742353691</v>
      </c>
    </row>
    <row r="106" spans="1:15" x14ac:dyDescent="0.3">
      <c r="A106" s="91" t="s">
        <v>477</v>
      </c>
      <c r="B106" s="46">
        <v>17070105</v>
      </c>
      <c r="C106" s="46">
        <v>236.22718320000001</v>
      </c>
      <c r="D106" s="46">
        <v>200.66485230000001</v>
      </c>
      <c r="E106" s="46">
        <f t="shared" si="17"/>
        <v>0.84945707594586428</v>
      </c>
      <c r="H106" s="46"/>
      <c r="I106" s="46"/>
      <c r="J106" s="46"/>
      <c r="L106" s="46"/>
      <c r="M106" s="46"/>
      <c r="O106" s="46">
        <f>$M$33*E106</f>
        <v>279.54023771065033</v>
      </c>
    </row>
    <row r="107" spans="1:15" x14ac:dyDescent="0.3">
      <c r="A107" s="91" t="s">
        <v>477</v>
      </c>
      <c r="B107" s="46">
        <v>17080001</v>
      </c>
      <c r="C107" s="46">
        <v>236.22718320000001</v>
      </c>
      <c r="D107" s="46">
        <v>35.562330930000002</v>
      </c>
      <c r="E107" s="46">
        <f t="shared" si="17"/>
        <v>0.15054292418113208</v>
      </c>
      <c r="H107" s="46"/>
      <c r="I107" s="46"/>
      <c r="J107" s="46"/>
      <c r="L107" s="46"/>
      <c r="M107" s="46"/>
      <c r="O107" s="46">
        <f>$M$33*E107</f>
        <v>49.540825549532528</v>
      </c>
    </row>
    <row r="108" spans="1:15" x14ac:dyDescent="0.3">
      <c r="A108" s="91" t="s">
        <v>478</v>
      </c>
      <c r="B108" s="46">
        <v>17110007</v>
      </c>
      <c r="C108" s="46">
        <v>10422.77765</v>
      </c>
      <c r="D108" s="46">
        <v>917.26822660000005</v>
      </c>
      <c r="E108" s="46">
        <f t="shared" si="17"/>
        <v>8.8006120575737312E-2</v>
      </c>
      <c r="H108" s="46"/>
      <c r="I108" s="46"/>
      <c r="J108" s="46"/>
      <c r="L108" s="46"/>
      <c r="M108" s="46"/>
      <c r="O108" s="46">
        <f>$M$34*E108</f>
        <v>276.28777000879069</v>
      </c>
    </row>
    <row r="109" spans="1:15" x14ac:dyDescent="0.3">
      <c r="A109" s="91" t="s">
        <v>478</v>
      </c>
      <c r="B109" s="46">
        <v>17110008</v>
      </c>
      <c r="C109" s="46">
        <v>10422.77765</v>
      </c>
      <c r="D109" s="46">
        <v>4446.7615269999997</v>
      </c>
      <c r="E109" s="46">
        <f t="shared" si="17"/>
        <v>0.42663881705276518</v>
      </c>
      <c r="H109" s="46"/>
      <c r="I109" s="46"/>
      <c r="J109" s="46"/>
      <c r="L109" s="46"/>
      <c r="M109" s="46"/>
      <c r="O109" s="46">
        <f t="shared" ref="O109:O114" si="27">$M$34*E109</f>
        <v>1339.3964714221736</v>
      </c>
    </row>
    <row r="110" spans="1:15" x14ac:dyDescent="0.3">
      <c r="A110" s="91" t="s">
        <v>478</v>
      </c>
      <c r="B110" s="46">
        <v>17110009</v>
      </c>
      <c r="C110" s="46">
        <v>10422.77765</v>
      </c>
      <c r="D110" s="46">
        <v>840.75107939999998</v>
      </c>
      <c r="E110" s="46">
        <f t="shared" si="17"/>
        <v>8.0664781273540834E-2</v>
      </c>
      <c r="H110" s="46"/>
      <c r="I110" s="46"/>
      <c r="J110" s="46"/>
      <c r="L110" s="46"/>
      <c r="M110" s="46"/>
      <c r="O110" s="46">
        <f t="shared" si="27"/>
        <v>253.24025636527995</v>
      </c>
    </row>
    <row r="111" spans="1:15" x14ac:dyDescent="0.3">
      <c r="A111" s="91" t="s">
        <v>478</v>
      </c>
      <c r="B111" s="46">
        <v>17110010</v>
      </c>
      <c r="C111" s="46">
        <v>10422.77765</v>
      </c>
      <c r="D111" s="46">
        <v>469.23478080000001</v>
      </c>
      <c r="E111" s="46">
        <f t="shared" si="17"/>
        <v>4.5020127700795769E-2</v>
      </c>
      <c r="H111" s="46"/>
      <c r="I111" s="46"/>
      <c r="J111" s="46"/>
      <c r="L111" s="46"/>
      <c r="M111" s="46"/>
      <c r="O111" s="46">
        <f t="shared" si="27"/>
        <v>141.33688210082357</v>
      </c>
    </row>
    <row r="112" spans="1:15" x14ac:dyDescent="0.3">
      <c r="A112" s="91" t="s">
        <v>478</v>
      </c>
      <c r="B112" s="46">
        <v>17110011</v>
      </c>
      <c r="C112" s="46">
        <v>10422.77765</v>
      </c>
      <c r="D112" s="46">
        <v>3402.4844330000001</v>
      </c>
      <c r="E112" s="46">
        <f t="shared" si="17"/>
        <v>0.32644699400260163</v>
      </c>
      <c r="H112" s="46"/>
      <c r="I112" s="46"/>
      <c r="J112" s="46"/>
      <c r="L112" s="46"/>
      <c r="M112" s="46"/>
      <c r="O112" s="46">
        <f t="shared" si="27"/>
        <v>1024.8527194359428</v>
      </c>
    </row>
    <row r="113" spans="1:15" x14ac:dyDescent="0.3">
      <c r="A113" s="91" t="s">
        <v>478</v>
      </c>
      <c r="B113" s="46">
        <v>17110012</v>
      </c>
      <c r="C113" s="46">
        <v>10422.77765</v>
      </c>
      <c r="D113" s="46">
        <v>239.122905</v>
      </c>
      <c r="E113" s="46">
        <f t="shared" si="17"/>
        <v>2.294233965549481E-2</v>
      </c>
      <c r="H113" s="46"/>
      <c r="I113" s="46"/>
      <c r="J113" s="46"/>
      <c r="L113" s="46"/>
      <c r="M113" s="46"/>
      <c r="O113" s="46">
        <f t="shared" si="27"/>
        <v>72.025534368895265</v>
      </c>
    </row>
    <row r="114" spans="1:15" x14ac:dyDescent="0.3">
      <c r="A114" s="91" t="s">
        <v>478</v>
      </c>
      <c r="B114" s="46">
        <v>17110019</v>
      </c>
      <c r="C114" s="46">
        <v>10422.77765</v>
      </c>
      <c r="D114" s="46">
        <v>107.1547017</v>
      </c>
      <c r="E114" s="46">
        <f t="shared" si="17"/>
        <v>1.0280820074867471E-2</v>
      </c>
      <c r="H114" s="46"/>
      <c r="I114" s="46"/>
      <c r="J114" s="46"/>
      <c r="L114" s="46"/>
      <c r="M114" s="46"/>
      <c r="O114" s="46">
        <f t="shared" si="27"/>
        <v>32.275764841858496</v>
      </c>
    </row>
    <row r="115" spans="1:15" x14ac:dyDescent="0.3">
      <c r="A115" s="91" t="s">
        <v>479</v>
      </c>
      <c r="B115" s="46">
        <v>17010214</v>
      </c>
      <c r="C115" s="46">
        <v>10806.59627</v>
      </c>
      <c r="D115" s="46">
        <v>12.392147380000001</v>
      </c>
      <c r="E115" s="46">
        <f t="shared" si="17"/>
        <v>1.1467206760006035E-3</v>
      </c>
      <c r="H115" s="46"/>
      <c r="I115" s="46"/>
      <c r="J115" s="46"/>
      <c r="L115" s="46"/>
      <c r="M115" s="46"/>
      <c r="O115" s="46">
        <f>$M$35*E115</f>
        <v>10.288399027573545</v>
      </c>
    </row>
    <row r="116" spans="1:15" x14ac:dyDescent="0.3">
      <c r="A116" s="91" t="s">
        <v>479</v>
      </c>
      <c r="B116" s="46">
        <v>17010305</v>
      </c>
      <c r="C116" s="46">
        <v>10806.59627</v>
      </c>
      <c r="D116" s="46">
        <v>1581.4174190000001</v>
      </c>
      <c r="E116" s="46">
        <f t="shared" si="17"/>
        <v>0.1463381604613235</v>
      </c>
      <c r="H116" s="46"/>
      <c r="I116" s="46"/>
      <c r="J116" s="46"/>
      <c r="L116" s="46"/>
      <c r="M116" s="46"/>
      <c r="O116" s="46">
        <f t="shared" ref="O116:O122" si="28">$M$35*E116</f>
        <v>1312.9486711953118</v>
      </c>
    </row>
    <row r="117" spans="1:15" x14ac:dyDescent="0.3">
      <c r="A117" s="91" t="s">
        <v>479</v>
      </c>
      <c r="B117" s="46">
        <v>17010306</v>
      </c>
      <c r="C117" s="46">
        <v>10806.59627</v>
      </c>
      <c r="D117" s="46">
        <v>1467.1383820000001</v>
      </c>
      <c r="E117" s="46">
        <f t="shared" si="17"/>
        <v>0.13576322695360582</v>
      </c>
      <c r="H117" s="46"/>
      <c r="I117" s="46"/>
      <c r="J117" s="46"/>
      <c r="L117" s="46"/>
      <c r="M117" s="46"/>
      <c r="O117" s="46">
        <f t="shared" si="28"/>
        <v>1218.0701729747041</v>
      </c>
    </row>
    <row r="118" spans="1:15" x14ac:dyDescent="0.3">
      <c r="A118" s="91" t="s">
        <v>479</v>
      </c>
      <c r="B118" s="46">
        <v>17010307</v>
      </c>
      <c r="C118" s="46">
        <v>10806.59627</v>
      </c>
      <c r="D118" s="46">
        <v>3911.0853630000001</v>
      </c>
      <c r="E118" s="46">
        <f t="shared" si="17"/>
        <v>0.36191648741958604</v>
      </c>
      <c r="H118" s="46"/>
      <c r="I118" s="46"/>
      <c r="J118" s="46"/>
      <c r="L118" s="46"/>
      <c r="M118" s="46"/>
      <c r="O118" s="46">
        <f t="shared" si="28"/>
        <v>3247.1213915990666</v>
      </c>
    </row>
    <row r="119" spans="1:15" x14ac:dyDescent="0.3">
      <c r="A119" s="91" t="s">
        <v>479</v>
      </c>
      <c r="B119" s="46">
        <v>17010308</v>
      </c>
      <c r="C119" s="46">
        <v>10806.59627</v>
      </c>
      <c r="D119" s="46">
        <v>2349.6154110000002</v>
      </c>
      <c r="E119" s="46">
        <f t="shared" si="17"/>
        <v>0.21742418725521614</v>
      </c>
      <c r="H119" s="46"/>
      <c r="I119" s="46"/>
      <c r="J119" s="46"/>
      <c r="L119" s="46"/>
      <c r="M119" s="46"/>
      <c r="O119" s="46">
        <f t="shared" si="28"/>
        <v>1950.7338129886102</v>
      </c>
    </row>
    <row r="120" spans="1:15" x14ac:dyDescent="0.3">
      <c r="A120" s="91" t="s">
        <v>479</v>
      </c>
      <c r="B120" s="46">
        <v>17020013</v>
      </c>
      <c r="C120" s="46">
        <v>10806.59627</v>
      </c>
      <c r="D120" s="46">
        <v>703.51465169999994</v>
      </c>
      <c r="E120" s="46">
        <f t="shared" si="17"/>
        <v>6.5100484382211485E-2</v>
      </c>
      <c r="H120" s="46"/>
      <c r="I120" s="46"/>
      <c r="J120" s="46"/>
      <c r="L120" s="46"/>
      <c r="M120" s="46"/>
      <c r="O120" s="46">
        <f t="shared" si="28"/>
        <v>584.08274502251925</v>
      </c>
    </row>
    <row r="121" spans="1:15" ht="14.4" customHeight="1" x14ac:dyDescent="0.3">
      <c r="A121" s="91" t="s">
        <v>479</v>
      </c>
      <c r="B121" s="46">
        <v>17060108</v>
      </c>
      <c r="C121" s="46">
        <v>10806.59627</v>
      </c>
      <c r="D121" s="46">
        <v>428.40008260000002</v>
      </c>
      <c r="E121" s="46">
        <f t="shared" si="17"/>
        <v>3.9642462057111721E-2</v>
      </c>
      <c r="H121" s="46"/>
      <c r="I121" s="46"/>
      <c r="J121" s="46"/>
      <c r="L121" s="46"/>
      <c r="M121" s="46"/>
      <c r="O121" s="46">
        <f t="shared" si="28"/>
        <v>355.67289978714462</v>
      </c>
    </row>
    <row r="122" spans="1:15" ht="14.4" customHeight="1" x14ac:dyDescent="0.3">
      <c r="A122" s="91" t="s">
        <v>479</v>
      </c>
      <c r="B122" s="46">
        <v>17060109</v>
      </c>
      <c r="C122" s="46">
        <v>10806.59627</v>
      </c>
      <c r="D122" s="46">
        <v>353.03281600000003</v>
      </c>
      <c r="E122" s="46">
        <f t="shared" si="17"/>
        <v>3.2668271042941448E-2</v>
      </c>
      <c r="H122" s="46"/>
      <c r="I122" s="46"/>
      <c r="J122" s="46"/>
      <c r="L122" s="46"/>
      <c r="M122" s="46"/>
      <c r="O122" s="46">
        <f t="shared" si="28"/>
        <v>293.10032954401083</v>
      </c>
    </row>
    <row r="123" spans="1:15" x14ac:dyDescent="0.3">
      <c r="A123" s="91" t="s">
        <v>480</v>
      </c>
      <c r="B123" s="46">
        <v>17010307</v>
      </c>
      <c r="C123" s="46">
        <v>9759.7733360000002</v>
      </c>
      <c r="D123" s="46">
        <v>1563.98379</v>
      </c>
      <c r="E123" s="46">
        <f t="shared" si="17"/>
        <v>0.16024796234058769</v>
      </c>
      <c r="H123" s="46"/>
      <c r="I123" s="46"/>
      <c r="J123" s="46"/>
      <c r="L123" s="46"/>
      <c r="M123" s="46"/>
      <c r="O123" s="46">
        <f>$M$36*E123</f>
        <v>917.4888156559266</v>
      </c>
    </row>
    <row r="124" spans="1:15" x14ac:dyDescent="0.3">
      <c r="A124" s="91" t="s">
        <v>480</v>
      </c>
      <c r="B124" s="46">
        <v>17010308</v>
      </c>
      <c r="C124" s="46">
        <v>9759.7733360000002</v>
      </c>
      <c r="D124" s="46">
        <v>83.303914349999999</v>
      </c>
      <c r="E124" s="46">
        <f t="shared" si="17"/>
        <v>8.5354353510162292E-3</v>
      </c>
      <c r="H124" s="46"/>
      <c r="I124" s="46"/>
      <c r="J124" s="46"/>
      <c r="L124" s="46"/>
      <c r="M124" s="46"/>
      <c r="O124" s="46">
        <f t="shared" ref="O124:O127" si="29">$M$36*E124</f>
        <v>48.86905491295677</v>
      </c>
    </row>
    <row r="125" spans="1:15" x14ac:dyDescent="0.3">
      <c r="A125" s="91" t="s">
        <v>480</v>
      </c>
      <c r="B125" s="46">
        <v>17020001</v>
      </c>
      <c r="C125" s="46">
        <v>9759.7733360000002</v>
      </c>
      <c r="D125" s="46">
        <v>1881.044183</v>
      </c>
      <c r="E125" s="46">
        <f t="shared" si="17"/>
        <v>0.19273441280255568</v>
      </c>
      <c r="H125" s="46"/>
      <c r="I125" s="46"/>
      <c r="J125" s="46"/>
      <c r="L125" s="46"/>
      <c r="M125" s="46"/>
      <c r="O125" s="46">
        <f t="shared" si="29"/>
        <v>1103.4877795358354</v>
      </c>
    </row>
    <row r="126" spans="1:15" x14ac:dyDescent="0.3">
      <c r="A126" s="91" t="s">
        <v>480</v>
      </c>
      <c r="B126" s="46">
        <v>17020002</v>
      </c>
      <c r="C126" s="46">
        <v>9759.7733360000002</v>
      </c>
      <c r="D126" s="46">
        <v>512.20027159999995</v>
      </c>
      <c r="E126" s="46">
        <f t="shared" si="17"/>
        <v>5.2480754825595465E-2</v>
      </c>
      <c r="H126" s="46"/>
      <c r="I126" s="46"/>
      <c r="J126" s="46"/>
      <c r="L126" s="46"/>
      <c r="M126" s="46"/>
      <c r="O126" s="46">
        <f t="shared" si="29"/>
        <v>300.4749944172554</v>
      </c>
    </row>
    <row r="127" spans="1:15" x14ac:dyDescent="0.3">
      <c r="A127" s="91" t="s">
        <v>480</v>
      </c>
      <c r="B127" s="46">
        <v>17020003</v>
      </c>
      <c r="C127" s="46">
        <v>9759.7733360000002</v>
      </c>
      <c r="D127" s="46">
        <v>5719.2411769999999</v>
      </c>
      <c r="E127" s="46">
        <f t="shared" si="17"/>
        <v>0.58600143467512178</v>
      </c>
      <c r="H127" s="46"/>
      <c r="I127" s="46"/>
      <c r="J127" s="46"/>
      <c r="L127" s="46"/>
      <c r="M127" s="46"/>
      <c r="O127" s="46">
        <f t="shared" si="29"/>
        <v>3355.1113812607596</v>
      </c>
    </row>
    <row r="128" spans="1:15" x14ac:dyDescent="0.3">
      <c r="A128" s="91" t="s">
        <v>481</v>
      </c>
      <c r="B128" s="46">
        <v>17100103</v>
      </c>
      <c r="C128" s="46">
        <v>4582.7668249999997</v>
      </c>
      <c r="D128" s="46">
        <v>2119.3636289999999</v>
      </c>
      <c r="E128" s="46">
        <f t="shared" si="17"/>
        <v>0.46246377132661559</v>
      </c>
      <c r="H128" s="46"/>
      <c r="I128" s="46"/>
      <c r="J128" s="46"/>
      <c r="L128" s="46"/>
      <c r="M128" s="46"/>
      <c r="O128" s="46">
        <f>$M$37*E128</f>
        <v>2405.4066162543027</v>
      </c>
    </row>
    <row r="129" spans="1:15" x14ac:dyDescent="0.3">
      <c r="A129" s="91" t="s">
        <v>481</v>
      </c>
      <c r="B129" s="46">
        <v>17110015</v>
      </c>
      <c r="C129" s="46">
        <v>4582.7668249999997</v>
      </c>
      <c r="D129" s="46">
        <v>913.73565480000002</v>
      </c>
      <c r="E129" s="46">
        <f t="shared" si="17"/>
        <v>0.19938515086898406</v>
      </c>
      <c r="H129" s="46"/>
      <c r="I129" s="46"/>
      <c r="J129" s="46"/>
      <c r="L129" s="46"/>
      <c r="M129" s="46"/>
      <c r="O129" s="46">
        <f t="shared" ref="O129:O131" si="30">$M$37*E129</f>
        <v>1037.0593132243366</v>
      </c>
    </row>
    <row r="130" spans="1:15" x14ac:dyDescent="0.3">
      <c r="A130" s="91" t="s">
        <v>481</v>
      </c>
      <c r="B130" s="46">
        <v>17110016</v>
      </c>
      <c r="C130" s="46">
        <v>4582.7668249999997</v>
      </c>
      <c r="D130" s="46">
        <v>1095.3600859999999</v>
      </c>
      <c r="E130" s="46">
        <f t="shared" si="17"/>
        <v>0.23901719808753308</v>
      </c>
      <c r="H130" s="46"/>
      <c r="I130" s="46"/>
      <c r="J130" s="46"/>
      <c r="L130" s="46"/>
      <c r="M130" s="46"/>
      <c r="O130" s="46">
        <f t="shared" si="30"/>
        <v>1243.1969493071269</v>
      </c>
    </row>
    <row r="131" spans="1:15" x14ac:dyDescent="0.3">
      <c r="A131" s="91" t="s">
        <v>481</v>
      </c>
      <c r="B131" s="46">
        <v>17110019</v>
      </c>
      <c r="C131" s="46">
        <v>4582.7668249999997</v>
      </c>
      <c r="D131" s="46">
        <v>454.30745530000002</v>
      </c>
      <c r="E131" s="46">
        <f t="shared" si="17"/>
        <v>9.9133879738688216E-2</v>
      </c>
      <c r="H131" s="46"/>
      <c r="I131" s="46"/>
      <c r="J131" s="46"/>
      <c r="L131" s="46"/>
      <c r="M131" s="46"/>
      <c r="O131" s="46">
        <f t="shared" si="30"/>
        <v>515.6237201767492</v>
      </c>
    </row>
    <row r="132" spans="1:15" x14ac:dyDescent="0.3">
      <c r="A132" s="91" t="s">
        <v>482</v>
      </c>
      <c r="B132" s="46">
        <v>17080003</v>
      </c>
      <c r="C132" s="46">
        <v>128.67084800000001</v>
      </c>
      <c r="D132" s="46">
        <v>65.276725290000002</v>
      </c>
      <c r="E132" s="46">
        <f t="shared" si="17"/>
        <v>0.50731557539746686</v>
      </c>
      <c r="H132" s="46"/>
      <c r="I132" s="46"/>
      <c r="J132" s="46"/>
      <c r="L132" s="46"/>
      <c r="M132" s="46"/>
      <c r="O132" s="46">
        <f>$M$38*E132</f>
        <v>159.95639099913495</v>
      </c>
    </row>
    <row r="133" spans="1:15" x14ac:dyDescent="0.3">
      <c r="A133" s="91" t="s">
        <v>482</v>
      </c>
      <c r="B133" s="46">
        <v>17080006</v>
      </c>
      <c r="C133" s="46">
        <v>128.67084800000001</v>
      </c>
      <c r="D133" s="46">
        <v>63.394122670000002</v>
      </c>
      <c r="E133" s="46">
        <f t="shared" ref="E133:E147" si="31">D133/C133</f>
        <v>0.49268442429166237</v>
      </c>
      <c r="H133" s="46"/>
      <c r="I133" s="46"/>
      <c r="J133" s="46"/>
      <c r="L133" s="46"/>
      <c r="M133" s="46"/>
      <c r="O133" s="46">
        <f>$M$38*E133</f>
        <v>155.34319510974422</v>
      </c>
    </row>
    <row r="134" spans="1:15" ht="14.4" customHeight="1" x14ac:dyDescent="0.3">
      <c r="A134" s="91" t="s">
        <v>483</v>
      </c>
      <c r="B134" s="46">
        <v>17060110</v>
      </c>
      <c r="C134" s="46">
        <v>100807.4555</v>
      </c>
      <c r="D134" s="46">
        <v>21984.298760000001</v>
      </c>
      <c r="E134" s="46">
        <f t="shared" si="31"/>
        <v>0.21808207191580192</v>
      </c>
      <c r="H134" s="46"/>
      <c r="I134" s="46"/>
      <c r="J134" s="46"/>
      <c r="L134" s="46"/>
      <c r="M134" s="46"/>
      <c r="O134" s="46">
        <f>$M$39*E134</f>
        <v>14135.85030416643</v>
      </c>
    </row>
    <row r="135" spans="1:15" x14ac:dyDescent="0.3">
      <c r="A135" s="91" t="s">
        <v>483</v>
      </c>
      <c r="B135" s="46">
        <v>17070101</v>
      </c>
      <c r="C135" s="46">
        <v>100807.4555</v>
      </c>
      <c r="D135" s="46">
        <v>24446.612130000001</v>
      </c>
      <c r="E135" s="46">
        <f t="shared" si="31"/>
        <v>0.24250797729935761</v>
      </c>
      <c r="H135" s="46"/>
      <c r="I135" s="46"/>
      <c r="J135" s="46"/>
      <c r="L135" s="46"/>
      <c r="M135" s="46"/>
      <c r="O135" s="46">
        <f t="shared" ref="O135:O136" si="32">$M$39*E135</f>
        <v>15719.111775466939</v>
      </c>
    </row>
    <row r="136" spans="1:15" x14ac:dyDescent="0.3">
      <c r="A136" s="91" t="s">
        <v>483</v>
      </c>
      <c r="B136" s="46">
        <v>17070102</v>
      </c>
      <c r="C136" s="46">
        <v>100807.4555</v>
      </c>
      <c r="D136" s="46">
        <v>54376.544629999997</v>
      </c>
      <c r="E136" s="46">
        <f t="shared" si="31"/>
        <v>0.53940995098323852</v>
      </c>
      <c r="H136" s="46"/>
      <c r="I136" s="46"/>
      <c r="J136" s="46"/>
      <c r="L136" s="46"/>
      <c r="M136" s="46"/>
      <c r="O136" s="46">
        <f t="shared" si="32"/>
        <v>34963.985130427005</v>
      </c>
    </row>
    <row r="137" spans="1:15" x14ac:dyDescent="0.3">
      <c r="A137" s="91" t="s">
        <v>484</v>
      </c>
      <c r="B137" s="46">
        <v>17110001</v>
      </c>
      <c r="C137" s="46">
        <v>39918.076540000002</v>
      </c>
      <c r="D137" s="46">
        <v>12398.65357</v>
      </c>
      <c r="E137" s="46">
        <f t="shared" si="31"/>
        <v>0.3106024799961466</v>
      </c>
      <c r="H137" s="46"/>
      <c r="I137" s="46"/>
      <c r="J137" s="46"/>
      <c r="L137" s="46"/>
      <c r="M137" s="46"/>
      <c r="O137" s="46">
        <f>$M$40*E137</f>
        <v>6193.2222525129218</v>
      </c>
    </row>
    <row r="138" spans="1:15" x14ac:dyDescent="0.3">
      <c r="A138" s="91" t="s">
        <v>484</v>
      </c>
      <c r="B138" s="46">
        <v>17110002</v>
      </c>
      <c r="C138" s="46">
        <v>39918.076540000002</v>
      </c>
      <c r="D138" s="46">
        <v>3036.724557</v>
      </c>
      <c r="E138" s="46">
        <f t="shared" si="31"/>
        <v>7.6073919893335618E-2</v>
      </c>
      <c r="H138" s="46"/>
      <c r="I138" s="46"/>
      <c r="J138" s="46"/>
      <c r="L138" s="46"/>
      <c r="M138" s="46"/>
      <c r="O138" s="46">
        <f t="shared" ref="O138:O139" si="33">$M$40*E138</f>
        <v>1516.8671335951237</v>
      </c>
    </row>
    <row r="139" spans="1:15" x14ac:dyDescent="0.3">
      <c r="A139" s="91" t="s">
        <v>484</v>
      </c>
      <c r="B139" s="46">
        <v>17110004</v>
      </c>
      <c r="C139" s="46">
        <v>39918.076540000002</v>
      </c>
      <c r="D139" s="46">
        <v>24482.698420000001</v>
      </c>
      <c r="E139" s="46">
        <f t="shared" si="31"/>
        <v>0.61332360028587685</v>
      </c>
      <c r="H139" s="46"/>
      <c r="I139" s="46"/>
      <c r="J139" s="46"/>
      <c r="L139" s="46"/>
      <c r="M139" s="46"/>
      <c r="O139" s="46">
        <f t="shared" si="33"/>
        <v>12229.295044034929</v>
      </c>
    </row>
    <row r="140" spans="1:15" x14ac:dyDescent="0.3">
      <c r="A140" s="91" t="s">
        <v>485</v>
      </c>
      <c r="B140" s="46">
        <v>17010306</v>
      </c>
      <c r="C140" s="46">
        <v>5311.2483739999998</v>
      </c>
      <c r="D140" s="46">
        <v>44.231543960000003</v>
      </c>
      <c r="E140" s="46">
        <f t="shared" si="31"/>
        <v>8.3278997413348994E-3</v>
      </c>
      <c r="H140" s="46"/>
      <c r="I140" s="46"/>
      <c r="J140" s="46"/>
      <c r="L140" s="46"/>
      <c r="M140" s="46"/>
      <c r="O140" s="46">
        <f>$M$41*E140</f>
        <v>14.322832204712782</v>
      </c>
    </row>
    <row r="141" spans="1:15" ht="14.4" customHeight="1" x14ac:dyDescent="0.3">
      <c r="A141" s="91" t="s">
        <v>485</v>
      </c>
      <c r="B141" s="46">
        <v>17060107</v>
      </c>
      <c r="C141" s="46">
        <v>5311.2483739999998</v>
      </c>
      <c r="D141" s="46">
        <v>233.73009769999999</v>
      </c>
      <c r="E141" s="46">
        <f t="shared" si="31"/>
        <v>4.4006621653050942E-2</v>
      </c>
      <c r="H141" s="46"/>
      <c r="I141" s="46"/>
      <c r="J141" s="46"/>
      <c r="L141" s="46"/>
      <c r="M141" s="46"/>
      <c r="O141" s="46">
        <f t="shared" ref="O141:O143" si="34">$M$41*E141</f>
        <v>75.685284094438032</v>
      </c>
    </row>
    <row r="142" spans="1:15" ht="14.4" customHeight="1" x14ac:dyDescent="0.3">
      <c r="A142" s="91" t="s">
        <v>485</v>
      </c>
      <c r="B142" s="46">
        <v>17060108</v>
      </c>
      <c r="C142" s="46">
        <v>5311.2483739999998</v>
      </c>
      <c r="D142" s="46">
        <v>3570.6180979999999</v>
      </c>
      <c r="E142" s="46">
        <f t="shared" si="31"/>
        <v>0.67227473591315057</v>
      </c>
      <c r="H142" s="46"/>
      <c r="I142" s="46"/>
      <c r="J142" s="46"/>
      <c r="L142" s="46"/>
      <c r="M142" s="46"/>
      <c r="O142" s="46">
        <f t="shared" si="34"/>
        <v>1156.219279413205</v>
      </c>
    </row>
    <row r="143" spans="1:15" ht="14.4" customHeight="1" x14ac:dyDescent="0.3">
      <c r="A143" s="91" t="s">
        <v>485</v>
      </c>
      <c r="B143" s="46">
        <v>17060109</v>
      </c>
      <c r="C143" s="46">
        <v>5311.2483739999998</v>
      </c>
      <c r="D143" s="46">
        <v>1462.6686340000001</v>
      </c>
      <c r="E143" s="46">
        <f t="shared" si="31"/>
        <v>0.27539074262844859</v>
      </c>
      <c r="H143" s="46"/>
      <c r="I143" s="46"/>
      <c r="J143" s="46"/>
      <c r="L143" s="46"/>
      <c r="M143" s="46"/>
      <c r="O143" s="46">
        <f t="shared" si="34"/>
        <v>473.63387167365914</v>
      </c>
    </row>
    <row r="144" spans="1:15" x14ac:dyDescent="0.3">
      <c r="A144" s="91" t="s">
        <v>486</v>
      </c>
      <c r="B144" s="46">
        <v>17030001</v>
      </c>
      <c r="C144" s="46">
        <v>272491.21629999997</v>
      </c>
      <c r="D144" s="46">
        <v>7870.1984640000001</v>
      </c>
      <c r="E144" s="46">
        <f t="shared" si="31"/>
        <v>2.8882393241385376E-2</v>
      </c>
      <c r="H144" s="46"/>
      <c r="I144" s="46"/>
      <c r="J144" s="46"/>
      <c r="L144" s="46"/>
      <c r="M144" s="46"/>
      <c r="O144" s="46">
        <f>$M$42*E144</f>
        <v>8043.5801257689964</v>
      </c>
    </row>
    <row r="145" spans="1:15" x14ac:dyDescent="0.3">
      <c r="A145" s="91" t="s">
        <v>486</v>
      </c>
      <c r="B145" s="46">
        <v>17030002</v>
      </c>
      <c r="C145" s="46">
        <v>272491.21629999997</v>
      </c>
      <c r="D145" s="46">
        <v>18418.912710000001</v>
      </c>
      <c r="E145" s="46">
        <f t="shared" si="31"/>
        <v>6.7594519045786949E-2</v>
      </c>
      <c r="H145" s="46"/>
      <c r="I145" s="46"/>
      <c r="J145" s="46"/>
      <c r="L145" s="46"/>
      <c r="M145" s="46"/>
      <c r="O145" s="46">
        <f t="shared" ref="O145:O147" si="35">$M$42*E145</f>
        <v>18824.684141082158</v>
      </c>
    </row>
    <row r="146" spans="1:15" x14ac:dyDescent="0.3">
      <c r="A146" s="91" t="s">
        <v>486</v>
      </c>
      <c r="B146" s="46">
        <v>17030003</v>
      </c>
      <c r="C146" s="46">
        <v>272491.21629999997</v>
      </c>
      <c r="D146" s="46">
        <v>245574.18119999999</v>
      </c>
      <c r="E146" s="46">
        <f t="shared" si="31"/>
        <v>0.90121870544859839</v>
      </c>
      <c r="H146" s="46"/>
      <c r="I146" s="46"/>
      <c r="J146" s="46"/>
      <c r="L146" s="46"/>
      <c r="M146" s="46"/>
      <c r="O146" s="46">
        <f t="shared" si="35"/>
        <v>250984.21753120283</v>
      </c>
    </row>
    <row r="147" spans="1:15" x14ac:dyDescent="0.3">
      <c r="A147" s="91" t="s">
        <v>486</v>
      </c>
      <c r="B147" s="46">
        <v>17070101</v>
      </c>
      <c r="C147" s="46">
        <v>272491.21629999997</v>
      </c>
      <c r="D147" s="46">
        <v>627.92391550000002</v>
      </c>
      <c r="E147" s="46">
        <f t="shared" si="31"/>
        <v>2.3043822256959851E-3</v>
      </c>
      <c r="H147" s="46"/>
      <c r="I147" s="46"/>
      <c r="J147" s="46"/>
      <c r="L147" s="46"/>
      <c r="M147" s="46"/>
      <c r="O147" s="46">
        <f t="shared" si="35"/>
        <v>641.75717427128552</v>
      </c>
    </row>
    <row r="148" spans="1:15" x14ac:dyDescent="0.3">
      <c r="B148" s="46"/>
      <c r="C148" s="46"/>
      <c r="D148" s="46"/>
      <c r="E148" s="46"/>
      <c r="H148" s="46"/>
      <c r="I148" s="46"/>
      <c r="J148" s="46"/>
      <c r="L148" s="46"/>
      <c r="M148" s="46"/>
      <c r="O148" s="46"/>
    </row>
    <row r="149" spans="1:15" x14ac:dyDescent="0.3">
      <c r="B149" s="46"/>
      <c r="C149" s="46"/>
      <c r="D149" s="46"/>
      <c r="E149" s="46"/>
      <c r="H149" s="46"/>
      <c r="I149" s="46"/>
      <c r="J149" s="46"/>
      <c r="L149" s="46"/>
      <c r="M149" s="46"/>
      <c r="O149" s="46"/>
    </row>
    <row r="150" spans="1:15" x14ac:dyDescent="0.3">
      <c r="B150" s="46"/>
      <c r="C150" s="46"/>
      <c r="D150" s="46"/>
      <c r="E150" s="46"/>
      <c r="H150" s="46"/>
      <c r="I150" s="46"/>
      <c r="J150" s="46"/>
      <c r="L150" s="46"/>
      <c r="M150" s="46"/>
      <c r="O150" s="46"/>
    </row>
  </sheetData>
  <mergeCells count="2">
    <mergeCell ref="H2:J2"/>
    <mergeCell ref="L2:M2"/>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22</vt:i4>
      </vt:variant>
    </vt:vector>
  </HeadingPairs>
  <TitlesOfParts>
    <vt:vector size="22" baseType="lpstr">
      <vt:lpstr>Input</vt:lpstr>
      <vt:lpstr>Output</vt:lpstr>
      <vt:lpstr>Document Sources and Data</vt:lpstr>
      <vt:lpstr>GIS Sources and Data</vt:lpstr>
      <vt:lpstr>Physical Supply by HUC 8 Detail</vt:lpstr>
      <vt:lpstr>Physical Supply by HUC 8</vt:lpstr>
      <vt:lpstr>Water Use Current Detail</vt:lpstr>
      <vt:lpstr>Water Use Current M&amp;I</vt:lpstr>
      <vt:lpstr>Water Use Current Agriculture</vt:lpstr>
      <vt:lpstr>Water Use Current Thermo</vt:lpstr>
      <vt:lpstr>Current Groundwater Detail</vt:lpstr>
      <vt:lpstr>Current Groundwater Pumping</vt:lpstr>
      <vt:lpstr>Water Use Future Detail</vt:lpstr>
      <vt:lpstr>Water Use Future M&amp;I</vt:lpstr>
      <vt:lpstr>Water Use Future Agriculture</vt:lpstr>
      <vt:lpstr>Recharge Detail</vt:lpstr>
      <vt:lpstr>Recharge</vt:lpstr>
      <vt:lpstr>Storage Details</vt:lpstr>
      <vt:lpstr>Storage</vt:lpstr>
      <vt:lpstr>Species_Details</vt:lpstr>
      <vt:lpstr>Species</vt:lpstr>
      <vt:lpstr>Metrics</vt:lpstr>
    </vt:vector>
  </TitlesOfParts>
  <Company>Sandia National Laboratories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Barbie Moreland</dc:creator>
  <cp:lastModifiedBy>bdmorel</cp:lastModifiedBy>
  <dcterms:created xsi:type="dcterms:W3CDTF">2012-08-14T16:11:04Z</dcterms:created>
  <dcterms:modified xsi:type="dcterms:W3CDTF">2013-05-28T23:15:46Z</dcterms:modified>
</cp:coreProperties>
</file>